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as\documents\Special Education Finance\"/>
    </mc:Choice>
  </mc:AlternateContent>
  <bookViews>
    <workbookView xWindow="0" yWindow="0" windowWidth="19575" windowHeight="8010"/>
  </bookViews>
  <sheets>
    <sheet name="PPF Application" sheetId="1" r:id="rId1"/>
    <sheet name="Revenue and Costs" sheetId="4" r:id="rId2"/>
    <sheet name="Student Information" sheetId="2" r:id="rId3"/>
    <sheet name="Supporting Documentation" sheetId="3" r:id="rId4"/>
    <sheet name="DESE USE Summary" sheetId="6" r:id="rId5"/>
    <sheet name="Sheet1" sheetId="5" state="hidden" r:id="rId6"/>
  </sheets>
  <definedNames>
    <definedName name="_xlnm._FilterDatabase" localSheetId="0" hidden="1">'PPF Application'!$A$2:$U$21</definedName>
    <definedName name="ADA_per_student">#REF!</definedName>
    <definedName name="_xlnm.Print_Area" localSheetId="0">'PPF Application'!$A$2:$T$46</definedName>
    <definedName name="_xlnm.Print_Area" localSheetId="2">'Student Information'!$A$1:$AB$1005</definedName>
    <definedName name="_xlnm.Print_Area" localSheetId="3">'Supporting Documentation'!$A$1:$K$567</definedName>
  </definedNames>
  <calcPr calcId="162913"/>
</workbook>
</file>

<file path=xl/calcChain.xml><?xml version="1.0" encoding="utf-8"?>
<calcChain xmlns="http://schemas.openxmlformats.org/spreadsheetml/2006/main">
  <c r="B25" i="6" l="1"/>
  <c r="I54" i="4"/>
  <c r="Y6" i="2" l="1"/>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Y1001" i="2"/>
  <c r="Y1002" i="2"/>
  <c r="Y1003" i="2"/>
  <c r="Y1004" i="2"/>
  <c r="Y1005" i="2"/>
  <c r="Y5" i="2"/>
  <c r="Y1006" i="2" l="1"/>
  <c r="Y4" i="2" s="1"/>
  <c r="B14" i="6" s="1"/>
  <c r="V6" i="2"/>
  <c r="W6" i="2"/>
  <c r="X6" i="2"/>
  <c r="V7" i="2"/>
  <c r="W7" i="2"/>
  <c r="X7" i="2"/>
  <c r="V8" i="2"/>
  <c r="W8" i="2"/>
  <c r="X8" i="2"/>
  <c r="V9" i="2"/>
  <c r="W9" i="2"/>
  <c r="X9" i="2"/>
  <c r="V10" i="2"/>
  <c r="W10" i="2"/>
  <c r="X10" i="2"/>
  <c r="V11" i="2"/>
  <c r="W11" i="2"/>
  <c r="X11" i="2"/>
  <c r="V12" i="2"/>
  <c r="W12" i="2"/>
  <c r="X12" i="2"/>
  <c r="V13" i="2"/>
  <c r="W13" i="2"/>
  <c r="X13" i="2"/>
  <c r="V14" i="2"/>
  <c r="W14" i="2"/>
  <c r="X14" i="2"/>
  <c r="V15" i="2"/>
  <c r="W15" i="2"/>
  <c r="X15" i="2"/>
  <c r="V16" i="2"/>
  <c r="W16" i="2"/>
  <c r="X16" i="2"/>
  <c r="V17" i="2"/>
  <c r="W17" i="2"/>
  <c r="X17" i="2"/>
  <c r="V18" i="2"/>
  <c r="W18" i="2"/>
  <c r="X18" i="2"/>
  <c r="V19" i="2"/>
  <c r="W19" i="2"/>
  <c r="X19" i="2"/>
  <c r="V20" i="2"/>
  <c r="W20" i="2"/>
  <c r="X20" i="2"/>
  <c r="V21" i="2"/>
  <c r="W21" i="2"/>
  <c r="X21" i="2"/>
  <c r="V22" i="2"/>
  <c r="W22" i="2"/>
  <c r="X22" i="2"/>
  <c r="V23" i="2"/>
  <c r="W23" i="2"/>
  <c r="X23" i="2"/>
  <c r="V24" i="2"/>
  <c r="W24" i="2"/>
  <c r="X24" i="2"/>
  <c r="V25" i="2"/>
  <c r="W25" i="2"/>
  <c r="X25" i="2"/>
  <c r="V26" i="2"/>
  <c r="W26" i="2"/>
  <c r="X26" i="2"/>
  <c r="V27" i="2"/>
  <c r="W27" i="2"/>
  <c r="X27" i="2"/>
  <c r="V28" i="2"/>
  <c r="W28" i="2"/>
  <c r="X28" i="2"/>
  <c r="V29" i="2"/>
  <c r="W29" i="2"/>
  <c r="X29" i="2"/>
  <c r="V30" i="2"/>
  <c r="W30" i="2"/>
  <c r="X30" i="2"/>
  <c r="V31" i="2"/>
  <c r="W31" i="2"/>
  <c r="X31" i="2"/>
  <c r="V32" i="2"/>
  <c r="W32" i="2"/>
  <c r="X32" i="2"/>
  <c r="V33" i="2"/>
  <c r="W33" i="2"/>
  <c r="X33" i="2"/>
  <c r="V34" i="2"/>
  <c r="W34" i="2"/>
  <c r="X34" i="2"/>
  <c r="V35" i="2"/>
  <c r="W35" i="2"/>
  <c r="X35" i="2"/>
  <c r="V36" i="2"/>
  <c r="W36" i="2"/>
  <c r="X36" i="2"/>
  <c r="V37" i="2"/>
  <c r="W37" i="2"/>
  <c r="X37" i="2"/>
  <c r="V38" i="2"/>
  <c r="W38" i="2"/>
  <c r="X38" i="2"/>
  <c r="V39" i="2"/>
  <c r="W39" i="2"/>
  <c r="X39" i="2"/>
  <c r="V40" i="2"/>
  <c r="W40" i="2"/>
  <c r="X40" i="2"/>
  <c r="V41" i="2"/>
  <c r="W41" i="2"/>
  <c r="X41" i="2"/>
  <c r="V42" i="2"/>
  <c r="W42" i="2"/>
  <c r="X42" i="2"/>
  <c r="V43" i="2"/>
  <c r="W43" i="2"/>
  <c r="X43" i="2"/>
  <c r="V44" i="2"/>
  <c r="W44" i="2"/>
  <c r="X44" i="2"/>
  <c r="V45" i="2"/>
  <c r="W45" i="2"/>
  <c r="X45" i="2"/>
  <c r="V46" i="2"/>
  <c r="W46" i="2"/>
  <c r="X46" i="2"/>
  <c r="V47" i="2"/>
  <c r="W47" i="2"/>
  <c r="X47" i="2"/>
  <c r="V48" i="2"/>
  <c r="W48" i="2"/>
  <c r="X48" i="2"/>
  <c r="V49" i="2"/>
  <c r="W49" i="2"/>
  <c r="X49" i="2"/>
  <c r="V50" i="2"/>
  <c r="W50" i="2"/>
  <c r="X50" i="2"/>
  <c r="V51" i="2"/>
  <c r="W51" i="2"/>
  <c r="X51" i="2"/>
  <c r="V52" i="2"/>
  <c r="W52" i="2"/>
  <c r="X52" i="2"/>
  <c r="V53" i="2"/>
  <c r="W53" i="2"/>
  <c r="X53" i="2"/>
  <c r="V54" i="2"/>
  <c r="W54" i="2"/>
  <c r="X54" i="2"/>
  <c r="V55" i="2"/>
  <c r="W55" i="2"/>
  <c r="X55" i="2"/>
  <c r="V56" i="2"/>
  <c r="W56" i="2"/>
  <c r="X56" i="2"/>
  <c r="V57" i="2"/>
  <c r="W57" i="2"/>
  <c r="X57" i="2"/>
  <c r="V58" i="2"/>
  <c r="W58" i="2"/>
  <c r="X58" i="2"/>
  <c r="V59" i="2"/>
  <c r="W59" i="2"/>
  <c r="X59" i="2"/>
  <c r="V60" i="2"/>
  <c r="W60" i="2"/>
  <c r="X60" i="2"/>
  <c r="V61" i="2"/>
  <c r="W61" i="2"/>
  <c r="X61" i="2"/>
  <c r="V62" i="2"/>
  <c r="W62" i="2"/>
  <c r="X62" i="2"/>
  <c r="V63" i="2"/>
  <c r="W63" i="2"/>
  <c r="X63" i="2"/>
  <c r="V64" i="2"/>
  <c r="W64" i="2"/>
  <c r="X64" i="2"/>
  <c r="V65" i="2"/>
  <c r="W65" i="2"/>
  <c r="X65" i="2"/>
  <c r="V66" i="2"/>
  <c r="W66" i="2"/>
  <c r="X66" i="2"/>
  <c r="V67" i="2"/>
  <c r="W67" i="2"/>
  <c r="X67" i="2"/>
  <c r="V68" i="2"/>
  <c r="W68" i="2"/>
  <c r="X68" i="2"/>
  <c r="V69" i="2"/>
  <c r="W69" i="2"/>
  <c r="X69" i="2"/>
  <c r="V70" i="2"/>
  <c r="W70" i="2"/>
  <c r="X70" i="2"/>
  <c r="V71" i="2"/>
  <c r="W71" i="2"/>
  <c r="X71" i="2"/>
  <c r="V72" i="2"/>
  <c r="W72" i="2"/>
  <c r="X72" i="2"/>
  <c r="V73" i="2"/>
  <c r="W73" i="2"/>
  <c r="X73" i="2"/>
  <c r="V74" i="2"/>
  <c r="W74" i="2"/>
  <c r="X74" i="2"/>
  <c r="V75" i="2"/>
  <c r="W75" i="2"/>
  <c r="X75" i="2"/>
  <c r="V76" i="2"/>
  <c r="W76" i="2"/>
  <c r="X76" i="2"/>
  <c r="V77" i="2"/>
  <c r="W77" i="2"/>
  <c r="X77" i="2"/>
  <c r="V78" i="2"/>
  <c r="W78" i="2"/>
  <c r="X78" i="2"/>
  <c r="V79" i="2"/>
  <c r="W79" i="2"/>
  <c r="X79" i="2"/>
  <c r="V80" i="2"/>
  <c r="W80" i="2"/>
  <c r="X80" i="2"/>
  <c r="V81" i="2"/>
  <c r="W81" i="2"/>
  <c r="X81" i="2"/>
  <c r="V82" i="2"/>
  <c r="W82" i="2"/>
  <c r="X82" i="2"/>
  <c r="V83" i="2"/>
  <c r="W83" i="2"/>
  <c r="X83" i="2"/>
  <c r="V84" i="2"/>
  <c r="W84" i="2"/>
  <c r="X84" i="2"/>
  <c r="V85" i="2"/>
  <c r="W85" i="2"/>
  <c r="X85" i="2"/>
  <c r="V86" i="2"/>
  <c r="W86" i="2"/>
  <c r="X86" i="2"/>
  <c r="V87" i="2"/>
  <c r="W87" i="2"/>
  <c r="X87" i="2"/>
  <c r="V88" i="2"/>
  <c r="W88" i="2"/>
  <c r="X88" i="2"/>
  <c r="V89" i="2"/>
  <c r="W89" i="2"/>
  <c r="X89" i="2"/>
  <c r="V90" i="2"/>
  <c r="W90" i="2"/>
  <c r="X90" i="2"/>
  <c r="V91" i="2"/>
  <c r="W91" i="2"/>
  <c r="X91" i="2"/>
  <c r="V92" i="2"/>
  <c r="W92" i="2"/>
  <c r="X92" i="2"/>
  <c r="V93" i="2"/>
  <c r="W93" i="2"/>
  <c r="X93" i="2"/>
  <c r="V94" i="2"/>
  <c r="W94" i="2"/>
  <c r="X94" i="2"/>
  <c r="V95" i="2"/>
  <c r="W95" i="2"/>
  <c r="X95" i="2"/>
  <c r="V96" i="2"/>
  <c r="W96" i="2"/>
  <c r="X96" i="2"/>
  <c r="V97" i="2"/>
  <c r="W97" i="2"/>
  <c r="X97" i="2"/>
  <c r="V98" i="2"/>
  <c r="W98" i="2"/>
  <c r="X98" i="2"/>
  <c r="V99" i="2"/>
  <c r="W99" i="2"/>
  <c r="X99" i="2"/>
  <c r="V100" i="2"/>
  <c r="W100" i="2"/>
  <c r="X100" i="2"/>
  <c r="V101" i="2"/>
  <c r="W101" i="2"/>
  <c r="X101" i="2"/>
  <c r="V102" i="2"/>
  <c r="W102" i="2"/>
  <c r="X102" i="2"/>
  <c r="V103" i="2"/>
  <c r="W103" i="2"/>
  <c r="X103" i="2"/>
  <c r="V104" i="2"/>
  <c r="W104" i="2"/>
  <c r="X104" i="2"/>
  <c r="V105" i="2"/>
  <c r="W105" i="2"/>
  <c r="X105" i="2"/>
  <c r="V106" i="2"/>
  <c r="W106" i="2"/>
  <c r="X106" i="2"/>
  <c r="V107" i="2"/>
  <c r="W107" i="2"/>
  <c r="X107" i="2"/>
  <c r="V108" i="2"/>
  <c r="W108" i="2"/>
  <c r="X108" i="2"/>
  <c r="V109" i="2"/>
  <c r="W109" i="2"/>
  <c r="X109" i="2"/>
  <c r="V110" i="2"/>
  <c r="W110" i="2"/>
  <c r="X110" i="2"/>
  <c r="V111" i="2"/>
  <c r="W111" i="2"/>
  <c r="X111" i="2"/>
  <c r="V112" i="2"/>
  <c r="W112" i="2"/>
  <c r="X112" i="2"/>
  <c r="V113" i="2"/>
  <c r="W113" i="2"/>
  <c r="X113" i="2"/>
  <c r="V114" i="2"/>
  <c r="W114" i="2"/>
  <c r="X114" i="2"/>
  <c r="V115" i="2"/>
  <c r="W115" i="2"/>
  <c r="X115" i="2"/>
  <c r="V116" i="2"/>
  <c r="W116" i="2"/>
  <c r="X116" i="2"/>
  <c r="V117" i="2"/>
  <c r="W117" i="2"/>
  <c r="X117" i="2"/>
  <c r="V118" i="2"/>
  <c r="W118" i="2"/>
  <c r="X118" i="2"/>
  <c r="V119" i="2"/>
  <c r="W119" i="2"/>
  <c r="X119" i="2"/>
  <c r="V120" i="2"/>
  <c r="W120" i="2"/>
  <c r="X120" i="2"/>
  <c r="V121" i="2"/>
  <c r="W121" i="2"/>
  <c r="X121" i="2"/>
  <c r="V122" i="2"/>
  <c r="W122" i="2"/>
  <c r="X122" i="2"/>
  <c r="V123" i="2"/>
  <c r="W123" i="2"/>
  <c r="X123" i="2"/>
  <c r="V124" i="2"/>
  <c r="W124" i="2"/>
  <c r="X124" i="2"/>
  <c r="V125" i="2"/>
  <c r="W125" i="2"/>
  <c r="X125" i="2"/>
  <c r="V126" i="2"/>
  <c r="W126" i="2"/>
  <c r="X126" i="2"/>
  <c r="V127" i="2"/>
  <c r="W127" i="2"/>
  <c r="X127" i="2"/>
  <c r="V128" i="2"/>
  <c r="W128" i="2"/>
  <c r="X128" i="2"/>
  <c r="V129" i="2"/>
  <c r="W129" i="2"/>
  <c r="X129" i="2"/>
  <c r="V130" i="2"/>
  <c r="W130" i="2"/>
  <c r="X130" i="2"/>
  <c r="V131" i="2"/>
  <c r="W131" i="2"/>
  <c r="X131" i="2"/>
  <c r="V132" i="2"/>
  <c r="W132" i="2"/>
  <c r="X132" i="2"/>
  <c r="V133" i="2"/>
  <c r="W133" i="2"/>
  <c r="X133" i="2"/>
  <c r="V134" i="2"/>
  <c r="W134" i="2"/>
  <c r="X134" i="2"/>
  <c r="V135" i="2"/>
  <c r="W135" i="2"/>
  <c r="X135" i="2"/>
  <c r="V136" i="2"/>
  <c r="W136" i="2"/>
  <c r="X136" i="2"/>
  <c r="V137" i="2"/>
  <c r="W137" i="2"/>
  <c r="X137" i="2"/>
  <c r="V138" i="2"/>
  <c r="W138" i="2"/>
  <c r="X138" i="2"/>
  <c r="V139" i="2"/>
  <c r="W139" i="2"/>
  <c r="X139" i="2"/>
  <c r="V140" i="2"/>
  <c r="W140" i="2"/>
  <c r="X140" i="2"/>
  <c r="V141" i="2"/>
  <c r="W141" i="2"/>
  <c r="X141" i="2"/>
  <c r="V142" i="2"/>
  <c r="W142" i="2"/>
  <c r="X142" i="2"/>
  <c r="V143" i="2"/>
  <c r="W143" i="2"/>
  <c r="X143" i="2"/>
  <c r="V144" i="2"/>
  <c r="W144" i="2"/>
  <c r="X144" i="2"/>
  <c r="V145" i="2"/>
  <c r="W145" i="2"/>
  <c r="X145" i="2"/>
  <c r="V146" i="2"/>
  <c r="W146" i="2"/>
  <c r="X146" i="2"/>
  <c r="V147" i="2"/>
  <c r="W147" i="2"/>
  <c r="X147" i="2"/>
  <c r="V148" i="2"/>
  <c r="W148" i="2"/>
  <c r="X148" i="2"/>
  <c r="V149" i="2"/>
  <c r="W149" i="2"/>
  <c r="X149" i="2"/>
  <c r="V150" i="2"/>
  <c r="W150" i="2"/>
  <c r="X150" i="2"/>
  <c r="V151" i="2"/>
  <c r="W151" i="2"/>
  <c r="X151" i="2"/>
  <c r="V152" i="2"/>
  <c r="W152" i="2"/>
  <c r="X152" i="2"/>
  <c r="V153" i="2"/>
  <c r="W153" i="2"/>
  <c r="X153" i="2"/>
  <c r="V154" i="2"/>
  <c r="W154" i="2"/>
  <c r="X154" i="2"/>
  <c r="V155" i="2"/>
  <c r="W155" i="2"/>
  <c r="X155" i="2"/>
  <c r="V156" i="2"/>
  <c r="W156" i="2"/>
  <c r="X156" i="2"/>
  <c r="V157" i="2"/>
  <c r="W157" i="2"/>
  <c r="X157" i="2"/>
  <c r="V158" i="2"/>
  <c r="W158" i="2"/>
  <c r="X158" i="2"/>
  <c r="V159" i="2"/>
  <c r="W159" i="2"/>
  <c r="X159" i="2"/>
  <c r="V160" i="2"/>
  <c r="W160" i="2"/>
  <c r="X160" i="2"/>
  <c r="V161" i="2"/>
  <c r="W161" i="2"/>
  <c r="X161" i="2"/>
  <c r="V162" i="2"/>
  <c r="W162" i="2"/>
  <c r="X162" i="2"/>
  <c r="V163" i="2"/>
  <c r="W163" i="2"/>
  <c r="X163" i="2"/>
  <c r="V164" i="2"/>
  <c r="W164" i="2"/>
  <c r="X164" i="2"/>
  <c r="V165" i="2"/>
  <c r="W165" i="2"/>
  <c r="X165" i="2"/>
  <c r="V166" i="2"/>
  <c r="W166" i="2"/>
  <c r="X166" i="2"/>
  <c r="V167" i="2"/>
  <c r="W167" i="2"/>
  <c r="X167" i="2"/>
  <c r="V168" i="2"/>
  <c r="W168" i="2"/>
  <c r="X168" i="2"/>
  <c r="V169" i="2"/>
  <c r="W169" i="2"/>
  <c r="X169" i="2"/>
  <c r="V170" i="2"/>
  <c r="W170" i="2"/>
  <c r="X170" i="2"/>
  <c r="V171" i="2"/>
  <c r="W171" i="2"/>
  <c r="X171" i="2"/>
  <c r="V172" i="2"/>
  <c r="W172" i="2"/>
  <c r="X172" i="2"/>
  <c r="V173" i="2"/>
  <c r="W173" i="2"/>
  <c r="X173" i="2"/>
  <c r="V174" i="2"/>
  <c r="W174" i="2"/>
  <c r="X174" i="2"/>
  <c r="V175" i="2"/>
  <c r="W175" i="2"/>
  <c r="X175" i="2"/>
  <c r="V176" i="2"/>
  <c r="W176" i="2"/>
  <c r="X176" i="2"/>
  <c r="V177" i="2"/>
  <c r="W177" i="2"/>
  <c r="X177" i="2"/>
  <c r="V178" i="2"/>
  <c r="W178" i="2"/>
  <c r="X178" i="2"/>
  <c r="V179" i="2"/>
  <c r="W179" i="2"/>
  <c r="X179" i="2"/>
  <c r="V180" i="2"/>
  <c r="W180" i="2"/>
  <c r="X180" i="2"/>
  <c r="V181" i="2"/>
  <c r="W181" i="2"/>
  <c r="X181" i="2"/>
  <c r="V182" i="2"/>
  <c r="W182" i="2"/>
  <c r="X182" i="2"/>
  <c r="V183" i="2"/>
  <c r="W183" i="2"/>
  <c r="X183" i="2"/>
  <c r="V184" i="2"/>
  <c r="W184" i="2"/>
  <c r="X184" i="2"/>
  <c r="V185" i="2"/>
  <c r="W185" i="2"/>
  <c r="X185" i="2"/>
  <c r="V186" i="2"/>
  <c r="W186" i="2"/>
  <c r="X186" i="2"/>
  <c r="V187" i="2"/>
  <c r="W187" i="2"/>
  <c r="X187" i="2"/>
  <c r="V188" i="2"/>
  <c r="W188" i="2"/>
  <c r="X188" i="2"/>
  <c r="V189" i="2"/>
  <c r="W189" i="2"/>
  <c r="X189" i="2"/>
  <c r="V190" i="2"/>
  <c r="W190" i="2"/>
  <c r="X190" i="2"/>
  <c r="V191" i="2"/>
  <c r="W191" i="2"/>
  <c r="X191" i="2"/>
  <c r="V192" i="2"/>
  <c r="W192" i="2"/>
  <c r="X192" i="2"/>
  <c r="V193" i="2"/>
  <c r="W193" i="2"/>
  <c r="X193" i="2"/>
  <c r="V194" i="2"/>
  <c r="W194" i="2"/>
  <c r="X194" i="2"/>
  <c r="V195" i="2"/>
  <c r="W195" i="2"/>
  <c r="X195" i="2"/>
  <c r="V196" i="2"/>
  <c r="W196" i="2"/>
  <c r="X196" i="2"/>
  <c r="V197" i="2"/>
  <c r="W197" i="2"/>
  <c r="X197" i="2"/>
  <c r="V198" i="2"/>
  <c r="W198" i="2"/>
  <c r="X198" i="2"/>
  <c r="V199" i="2"/>
  <c r="W199" i="2"/>
  <c r="X199" i="2"/>
  <c r="V200" i="2"/>
  <c r="W200" i="2"/>
  <c r="X200" i="2"/>
  <c r="V201" i="2"/>
  <c r="W201" i="2"/>
  <c r="X201" i="2"/>
  <c r="V202" i="2"/>
  <c r="W202" i="2"/>
  <c r="X202" i="2"/>
  <c r="V203" i="2"/>
  <c r="W203" i="2"/>
  <c r="X203" i="2"/>
  <c r="V204" i="2"/>
  <c r="W204" i="2"/>
  <c r="X204" i="2"/>
  <c r="V205" i="2"/>
  <c r="W205" i="2"/>
  <c r="X205" i="2"/>
  <c r="V206" i="2"/>
  <c r="W206" i="2"/>
  <c r="X206" i="2"/>
  <c r="V207" i="2"/>
  <c r="W207" i="2"/>
  <c r="X207" i="2"/>
  <c r="V208" i="2"/>
  <c r="W208" i="2"/>
  <c r="X208" i="2"/>
  <c r="V209" i="2"/>
  <c r="W209" i="2"/>
  <c r="X209" i="2"/>
  <c r="V210" i="2"/>
  <c r="W210" i="2"/>
  <c r="X210" i="2"/>
  <c r="V211" i="2"/>
  <c r="W211" i="2"/>
  <c r="X211" i="2"/>
  <c r="V212" i="2"/>
  <c r="W212" i="2"/>
  <c r="X212" i="2"/>
  <c r="V213" i="2"/>
  <c r="W213" i="2"/>
  <c r="X213" i="2"/>
  <c r="V214" i="2"/>
  <c r="W214" i="2"/>
  <c r="X214" i="2"/>
  <c r="V215" i="2"/>
  <c r="W215" i="2"/>
  <c r="X215" i="2"/>
  <c r="V216" i="2"/>
  <c r="W216" i="2"/>
  <c r="X216" i="2"/>
  <c r="V217" i="2"/>
  <c r="W217" i="2"/>
  <c r="X217" i="2"/>
  <c r="V218" i="2"/>
  <c r="W218" i="2"/>
  <c r="X218" i="2"/>
  <c r="V219" i="2"/>
  <c r="W219" i="2"/>
  <c r="X219" i="2"/>
  <c r="V220" i="2"/>
  <c r="W220" i="2"/>
  <c r="X220" i="2"/>
  <c r="V221" i="2"/>
  <c r="W221" i="2"/>
  <c r="X221" i="2"/>
  <c r="V222" i="2"/>
  <c r="W222" i="2"/>
  <c r="X222" i="2"/>
  <c r="V223" i="2"/>
  <c r="W223" i="2"/>
  <c r="X223" i="2"/>
  <c r="V224" i="2"/>
  <c r="W224" i="2"/>
  <c r="X224" i="2"/>
  <c r="V225" i="2"/>
  <c r="W225" i="2"/>
  <c r="X225" i="2"/>
  <c r="V226" i="2"/>
  <c r="W226" i="2"/>
  <c r="X226" i="2"/>
  <c r="V227" i="2"/>
  <c r="W227" i="2"/>
  <c r="X227" i="2"/>
  <c r="V228" i="2"/>
  <c r="W228" i="2"/>
  <c r="X228" i="2"/>
  <c r="V229" i="2"/>
  <c r="W229" i="2"/>
  <c r="X229" i="2"/>
  <c r="V230" i="2"/>
  <c r="W230" i="2"/>
  <c r="X230" i="2"/>
  <c r="V231" i="2"/>
  <c r="W231" i="2"/>
  <c r="X231" i="2"/>
  <c r="V232" i="2"/>
  <c r="W232" i="2"/>
  <c r="X232" i="2"/>
  <c r="V233" i="2"/>
  <c r="W233" i="2"/>
  <c r="X233" i="2"/>
  <c r="V234" i="2"/>
  <c r="W234" i="2"/>
  <c r="X234" i="2"/>
  <c r="V235" i="2"/>
  <c r="W235" i="2"/>
  <c r="X235" i="2"/>
  <c r="V236" i="2"/>
  <c r="W236" i="2"/>
  <c r="X236" i="2"/>
  <c r="V237" i="2"/>
  <c r="W237" i="2"/>
  <c r="X237" i="2"/>
  <c r="V238" i="2"/>
  <c r="W238" i="2"/>
  <c r="X238" i="2"/>
  <c r="V239" i="2"/>
  <c r="W239" i="2"/>
  <c r="X239" i="2"/>
  <c r="V240" i="2"/>
  <c r="W240" i="2"/>
  <c r="X240" i="2"/>
  <c r="V241" i="2"/>
  <c r="W241" i="2"/>
  <c r="X241" i="2"/>
  <c r="V242" i="2"/>
  <c r="W242" i="2"/>
  <c r="X242" i="2"/>
  <c r="V243" i="2"/>
  <c r="W243" i="2"/>
  <c r="X243" i="2"/>
  <c r="V244" i="2"/>
  <c r="W244" i="2"/>
  <c r="X244" i="2"/>
  <c r="V245" i="2"/>
  <c r="W245" i="2"/>
  <c r="X245" i="2"/>
  <c r="V246" i="2"/>
  <c r="W246" i="2"/>
  <c r="X246" i="2"/>
  <c r="V247" i="2"/>
  <c r="W247" i="2"/>
  <c r="X247" i="2"/>
  <c r="V248" i="2"/>
  <c r="W248" i="2"/>
  <c r="X248" i="2"/>
  <c r="V249" i="2"/>
  <c r="W249" i="2"/>
  <c r="X249" i="2"/>
  <c r="V250" i="2"/>
  <c r="W250" i="2"/>
  <c r="X250" i="2"/>
  <c r="V251" i="2"/>
  <c r="W251" i="2"/>
  <c r="X251" i="2"/>
  <c r="V252" i="2"/>
  <c r="W252" i="2"/>
  <c r="X252" i="2"/>
  <c r="V253" i="2"/>
  <c r="W253" i="2"/>
  <c r="X253" i="2"/>
  <c r="V254" i="2"/>
  <c r="W254" i="2"/>
  <c r="X254" i="2"/>
  <c r="V255" i="2"/>
  <c r="W255" i="2"/>
  <c r="X255" i="2"/>
  <c r="V256" i="2"/>
  <c r="W256" i="2"/>
  <c r="X256" i="2"/>
  <c r="V257" i="2"/>
  <c r="W257" i="2"/>
  <c r="X257" i="2"/>
  <c r="V258" i="2"/>
  <c r="W258" i="2"/>
  <c r="X258" i="2"/>
  <c r="V259" i="2"/>
  <c r="W259" i="2"/>
  <c r="X259" i="2"/>
  <c r="V260" i="2"/>
  <c r="W260" i="2"/>
  <c r="X260" i="2"/>
  <c r="V261" i="2"/>
  <c r="W261" i="2"/>
  <c r="X261" i="2"/>
  <c r="V262" i="2"/>
  <c r="W262" i="2"/>
  <c r="X262" i="2"/>
  <c r="V263" i="2"/>
  <c r="W263" i="2"/>
  <c r="X263" i="2"/>
  <c r="V264" i="2"/>
  <c r="W264" i="2"/>
  <c r="X264" i="2"/>
  <c r="V265" i="2"/>
  <c r="W265" i="2"/>
  <c r="X265" i="2"/>
  <c r="V266" i="2"/>
  <c r="W266" i="2"/>
  <c r="X266" i="2"/>
  <c r="V267" i="2"/>
  <c r="W267" i="2"/>
  <c r="X267" i="2"/>
  <c r="V268" i="2"/>
  <c r="W268" i="2"/>
  <c r="X268" i="2"/>
  <c r="V269" i="2"/>
  <c r="W269" i="2"/>
  <c r="X269" i="2"/>
  <c r="V270" i="2"/>
  <c r="W270" i="2"/>
  <c r="X270" i="2"/>
  <c r="V271" i="2"/>
  <c r="W271" i="2"/>
  <c r="X271" i="2"/>
  <c r="V272" i="2"/>
  <c r="W272" i="2"/>
  <c r="X272" i="2"/>
  <c r="V273" i="2"/>
  <c r="W273" i="2"/>
  <c r="X273" i="2"/>
  <c r="V274" i="2"/>
  <c r="W274" i="2"/>
  <c r="X274" i="2"/>
  <c r="V275" i="2"/>
  <c r="W275" i="2"/>
  <c r="X275" i="2"/>
  <c r="V276" i="2"/>
  <c r="W276" i="2"/>
  <c r="X276" i="2"/>
  <c r="V277" i="2"/>
  <c r="W277" i="2"/>
  <c r="X277" i="2"/>
  <c r="V278" i="2"/>
  <c r="W278" i="2"/>
  <c r="X278" i="2"/>
  <c r="V279" i="2"/>
  <c r="W279" i="2"/>
  <c r="X279" i="2"/>
  <c r="V280" i="2"/>
  <c r="W280" i="2"/>
  <c r="X280" i="2"/>
  <c r="V281" i="2"/>
  <c r="W281" i="2"/>
  <c r="X281" i="2"/>
  <c r="V282" i="2"/>
  <c r="W282" i="2"/>
  <c r="X282" i="2"/>
  <c r="V283" i="2"/>
  <c r="W283" i="2"/>
  <c r="X283" i="2"/>
  <c r="V284" i="2"/>
  <c r="W284" i="2"/>
  <c r="X284" i="2"/>
  <c r="V285" i="2"/>
  <c r="W285" i="2"/>
  <c r="X285" i="2"/>
  <c r="V286" i="2"/>
  <c r="W286" i="2"/>
  <c r="X286" i="2"/>
  <c r="V287" i="2"/>
  <c r="W287" i="2"/>
  <c r="X287" i="2"/>
  <c r="V288" i="2"/>
  <c r="W288" i="2"/>
  <c r="X288" i="2"/>
  <c r="V289" i="2"/>
  <c r="W289" i="2"/>
  <c r="X289" i="2"/>
  <c r="V290" i="2"/>
  <c r="W290" i="2"/>
  <c r="X290" i="2"/>
  <c r="V291" i="2"/>
  <c r="W291" i="2"/>
  <c r="X291" i="2"/>
  <c r="V292" i="2"/>
  <c r="W292" i="2"/>
  <c r="X292" i="2"/>
  <c r="V293" i="2"/>
  <c r="W293" i="2"/>
  <c r="X293" i="2"/>
  <c r="V294" i="2"/>
  <c r="W294" i="2"/>
  <c r="X294" i="2"/>
  <c r="V295" i="2"/>
  <c r="W295" i="2"/>
  <c r="X295" i="2"/>
  <c r="V296" i="2"/>
  <c r="W296" i="2"/>
  <c r="X296" i="2"/>
  <c r="V297" i="2"/>
  <c r="W297" i="2"/>
  <c r="X297" i="2"/>
  <c r="V298" i="2"/>
  <c r="W298" i="2"/>
  <c r="X298" i="2"/>
  <c r="V299" i="2"/>
  <c r="W299" i="2"/>
  <c r="X299" i="2"/>
  <c r="V300" i="2"/>
  <c r="W300" i="2"/>
  <c r="X300" i="2"/>
  <c r="V301" i="2"/>
  <c r="W301" i="2"/>
  <c r="X301" i="2"/>
  <c r="V302" i="2"/>
  <c r="W302" i="2"/>
  <c r="X302" i="2"/>
  <c r="V303" i="2"/>
  <c r="W303" i="2"/>
  <c r="X303" i="2"/>
  <c r="V304" i="2"/>
  <c r="W304" i="2"/>
  <c r="X304" i="2"/>
  <c r="V305" i="2"/>
  <c r="W305" i="2"/>
  <c r="X305" i="2"/>
  <c r="V306" i="2"/>
  <c r="W306" i="2"/>
  <c r="X306" i="2"/>
  <c r="V307" i="2"/>
  <c r="W307" i="2"/>
  <c r="X307" i="2"/>
  <c r="V308" i="2"/>
  <c r="W308" i="2"/>
  <c r="X308" i="2"/>
  <c r="V309" i="2"/>
  <c r="W309" i="2"/>
  <c r="X309" i="2"/>
  <c r="V310" i="2"/>
  <c r="W310" i="2"/>
  <c r="X310" i="2"/>
  <c r="V311" i="2"/>
  <c r="W311" i="2"/>
  <c r="X311" i="2"/>
  <c r="V312" i="2"/>
  <c r="W312" i="2"/>
  <c r="X312" i="2"/>
  <c r="V313" i="2"/>
  <c r="W313" i="2"/>
  <c r="X313" i="2"/>
  <c r="V314" i="2"/>
  <c r="W314" i="2"/>
  <c r="X314" i="2"/>
  <c r="V315" i="2"/>
  <c r="W315" i="2"/>
  <c r="X315" i="2"/>
  <c r="V316" i="2"/>
  <c r="W316" i="2"/>
  <c r="X316" i="2"/>
  <c r="V317" i="2"/>
  <c r="W317" i="2"/>
  <c r="X317" i="2"/>
  <c r="V318" i="2"/>
  <c r="W318" i="2"/>
  <c r="X318" i="2"/>
  <c r="V319" i="2"/>
  <c r="W319" i="2"/>
  <c r="X319" i="2"/>
  <c r="V320" i="2"/>
  <c r="W320" i="2"/>
  <c r="X320" i="2"/>
  <c r="V321" i="2"/>
  <c r="W321" i="2"/>
  <c r="X321" i="2"/>
  <c r="V322" i="2"/>
  <c r="W322" i="2"/>
  <c r="X322" i="2"/>
  <c r="V323" i="2"/>
  <c r="W323" i="2"/>
  <c r="X323" i="2"/>
  <c r="V324" i="2"/>
  <c r="W324" i="2"/>
  <c r="X324" i="2"/>
  <c r="V325" i="2"/>
  <c r="W325" i="2"/>
  <c r="X325" i="2"/>
  <c r="V326" i="2"/>
  <c r="W326" i="2"/>
  <c r="X326" i="2"/>
  <c r="V327" i="2"/>
  <c r="W327" i="2"/>
  <c r="X327" i="2"/>
  <c r="V328" i="2"/>
  <c r="W328" i="2"/>
  <c r="X328" i="2"/>
  <c r="V329" i="2"/>
  <c r="W329" i="2"/>
  <c r="X329" i="2"/>
  <c r="V330" i="2"/>
  <c r="W330" i="2"/>
  <c r="X330" i="2"/>
  <c r="V331" i="2"/>
  <c r="W331" i="2"/>
  <c r="X331" i="2"/>
  <c r="V332" i="2"/>
  <c r="W332" i="2"/>
  <c r="X332" i="2"/>
  <c r="V333" i="2"/>
  <c r="W333" i="2"/>
  <c r="X333" i="2"/>
  <c r="V334" i="2"/>
  <c r="W334" i="2"/>
  <c r="X334" i="2"/>
  <c r="V335" i="2"/>
  <c r="W335" i="2"/>
  <c r="X335" i="2"/>
  <c r="V336" i="2"/>
  <c r="W336" i="2"/>
  <c r="X336" i="2"/>
  <c r="V337" i="2"/>
  <c r="W337" i="2"/>
  <c r="X337" i="2"/>
  <c r="V338" i="2"/>
  <c r="W338" i="2"/>
  <c r="X338" i="2"/>
  <c r="V339" i="2"/>
  <c r="W339" i="2"/>
  <c r="X339" i="2"/>
  <c r="V340" i="2"/>
  <c r="W340" i="2"/>
  <c r="X340" i="2"/>
  <c r="V341" i="2"/>
  <c r="W341" i="2"/>
  <c r="X341" i="2"/>
  <c r="V342" i="2"/>
  <c r="W342" i="2"/>
  <c r="X342" i="2"/>
  <c r="V343" i="2"/>
  <c r="W343" i="2"/>
  <c r="X343" i="2"/>
  <c r="V344" i="2"/>
  <c r="W344" i="2"/>
  <c r="X344" i="2"/>
  <c r="V345" i="2"/>
  <c r="W345" i="2"/>
  <c r="X345" i="2"/>
  <c r="V346" i="2"/>
  <c r="W346" i="2"/>
  <c r="X346" i="2"/>
  <c r="V347" i="2"/>
  <c r="W347" i="2"/>
  <c r="X347" i="2"/>
  <c r="V348" i="2"/>
  <c r="W348" i="2"/>
  <c r="X348" i="2"/>
  <c r="V349" i="2"/>
  <c r="W349" i="2"/>
  <c r="X349" i="2"/>
  <c r="V350" i="2"/>
  <c r="W350" i="2"/>
  <c r="X350" i="2"/>
  <c r="V351" i="2"/>
  <c r="W351" i="2"/>
  <c r="X351" i="2"/>
  <c r="V352" i="2"/>
  <c r="W352" i="2"/>
  <c r="X352" i="2"/>
  <c r="V353" i="2"/>
  <c r="W353" i="2"/>
  <c r="X353" i="2"/>
  <c r="V354" i="2"/>
  <c r="W354" i="2"/>
  <c r="X354" i="2"/>
  <c r="V355" i="2"/>
  <c r="W355" i="2"/>
  <c r="X355" i="2"/>
  <c r="V356" i="2"/>
  <c r="W356" i="2"/>
  <c r="X356" i="2"/>
  <c r="V357" i="2"/>
  <c r="W357" i="2"/>
  <c r="X357" i="2"/>
  <c r="V358" i="2"/>
  <c r="W358" i="2"/>
  <c r="X358" i="2"/>
  <c r="V359" i="2"/>
  <c r="W359" i="2"/>
  <c r="X359" i="2"/>
  <c r="V360" i="2"/>
  <c r="W360" i="2"/>
  <c r="X360" i="2"/>
  <c r="V361" i="2"/>
  <c r="W361" i="2"/>
  <c r="X361" i="2"/>
  <c r="V362" i="2"/>
  <c r="W362" i="2"/>
  <c r="X362" i="2"/>
  <c r="V363" i="2"/>
  <c r="W363" i="2"/>
  <c r="X363" i="2"/>
  <c r="V364" i="2"/>
  <c r="W364" i="2"/>
  <c r="X364" i="2"/>
  <c r="V365" i="2"/>
  <c r="W365" i="2"/>
  <c r="X365" i="2"/>
  <c r="V366" i="2"/>
  <c r="W366" i="2"/>
  <c r="X366" i="2"/>
  <c r="V367" i="2"/>
  <c r="W367" i="2"/>
  <c r="X367" i="2"/>
  <c r="V368" i="2"/>
  <c r="W368" i="2"/>
  <c r="X368" i="2"/>
  <c r="V369" i="2"/>
  <c r="W369" i="2"/>
  <c r="X369" i="2"/>
  <c r="V370" i="2"/>
  <c r="W370" i="2"/>
  <c r="X370" i="2"/>
  <c r="V371" i="2"/>
  <c r="W371" i="2"/>
  <c r="X371" i="2"/>
  <c r="V372" i="2"/>
  <c r="W372" i="2"/>
  <c r="X372" i="2"/>
  <c r="V373" i="2"/>
  <c r="W373" i="2"/>
  <c r="X373" i="2"/>
  <c r="V374" i="2"/>
  <c r="W374" i="2"/>
  <c r="X374" i="2"/>
  <c r="V375" i="2"/>
  <c r="W375" i="2"/>
  <c r="X375" i="2"/>
  <c r="V376" i="2"/>
  <c r="W376" i="2"/>
  <c r="X376" i="2"/>
  <c r="V377" i="2"/>
  <c r="W377" i="2"/>
  <c r="X377" i="2"/>
  <c r="V378" i="2"/>
  <c r="W378" i="2"/>
  <c r="X378" i="2"/>
  <c r="V379" i="2"/>
  <c r="W379" i="2"/>
  <c r="X379" i="2"/>
  <c r="V380" i="2"/>
  <c r="W380" i="2"/>
  <c r="X380" i="2"/>
  <c r="V381" i="2"/>
  <c r="W381" i="2"/>
  <c r="X381" i="2"/>
  <c r="V382" i="2"/>
  <c r="W382" i="2"/>
  <c r="X382" i="2"/>
  <c r="V383" i="2"/>
  <c r="W383" i="2"/>
  <c r="X383" i="2"/>
  <c r="V384" i="2"/>
  <c r="W384" i="2"/>
  <c r="X384" i="2"/>
  <c r="V385" i="2"/>
  <c r="W385" i="2"/>
  <c r="X385" i="2"/>
  <c r="V386" i="2"/>
  <c r="W386" i="2"/>
  <c r="X386" i="2"/>
  <c r="V387" i="2"/>
  <c r="W387" i="2"/>
  <c r="X387" i="2"/>
  <c r="V388" i="2"/>
  <c r="W388" i="2"/>
  <c r="X388" i="2"/>
  <c r="V389" i="2"/>
  <c r="W389" i="2"/>
  <c r="X389" i="2"/>
  <c r="V390" i="2"/>
  <c r="W390" i="2"/>
  <c r="X390" i="2"/>
  <c r="V391" i="2"/>
  <c r="W391" i="2"/>
  <c r="X391" i="2"/>
  <c r="V392" i="2"/>
  <c r="W392" i="2"/>
  <c r="X392" i="2"/>
  <c r="V393" i="2"/>
  <c r="W393" i="2"/>
  <c r="X393" i="2"/>
  <c r="V394" i="2"/>
  <c r="W394" i="2"/>
  <c r="X394" i="2"/>
  <c r="V395" i="2"/>
  <c r="W395" i="2"/>
  <c r="X395" i="2"/>
  <c r="V396" i="2"/>
  <c r="W396" i="2"/>
  <c r="X396" i="2"/>
  <c r="V397" i="2"/>
  <c r="W397" i="2"/>
  <c r="X397" i="2"/>
  <c r="V398" i="2"/>
  <c r="W398" i="2"/>
  <c r="X398" i="2"/>
  <c r="V399" i="2"/>
  <c r="W399" i="2"/>
  <c r="X399" i="2"/>
  <c r="V400" i="2"/>
  <c r="W400" i="2"/>
  <c r="X400" i="2"/>
  <c r="V401" i="2"/>
  <c r="W401" i="2"/>
  <c r="X401" i="2"/>
  <c r="V402" i="2"/>
  <c r="W402" i="2"/>
  <c r="X402" i="2"/>
  <c r="V403" i="2"/>
  <c r="W403" i="2"/>
  <c r="X403" i="2"/>
  <c r="V404" i="2"/>
  <c r="W404" i="2"/>
  <c r="X404" i="2"/>
  <c r="V405" i="2"/>
  <c r="W405" i="2"/>
  <c r="X405" i="2"/>
  <c r="V406" i="2"/>
  <c r="W406" i="2"/>
  <c r="X406" i="2"/>
  <c r="V407" i="2"/>
  <c r="W407" i="2"/>
  <c r="X407" i="2"/>
  <c r="V408" i="2"/>
  <c r="W408" i="2"/>
  <c r="X408" i="2"/>
  <c r="V409" i="2"/>
  <c r="W409" i="2"/>
  <c r="X409" i="2"/>
  <c r="V410" i="2"/>
  <c r="W410" i="2"/>
  <c r="X410" i="2"/>
  <c r="V411" i="2"/>
  <c r="W411" i="2"/>
  <c r="X411" i="2"/>
  <c r="V412" i="2"/>
  <c r="W412" i="2"/>
  <c r="X412" i="2"/>
  <c r="V413" i="2"/>
  <c r="W413" i="2"/>
  <c r="X413" i="2"/>
  <c r="V414" i="2"/>
  <c r="W414" i="2"/>
  <c r="X414" i="2"/>
  <c r="V415" i="2"/>
  <c r="W415" i="2"/>
  <c r="X415" i="2"/>
  <c r="V416" i="2"/>
  <c r="W416" i="2"/>
  <c r="X416" i="2"/>
  <c r="V417" i="2"/>
  <c r="W417" i="2"/>
  <c r="X417" i="2"/>
  <c r="V418" i="2"/>
  <c r="W418" i="2"/>
  <c r="X418" i="2"/>
  <c r="V419" i="2"/>
  <c r="W419" i="2"/>
  <c r="X419" i="2"/>
  <c r="V420" i="2"/>
  <c r="W420" i="2"/>
  <c r="X420" i="2"/>
  <c r="V421" i="2"/>
  <c r="W421" i="2"/>
  <c r="X421" i="2"/>
  <c r="V422" i="2"/>
  <c r="W422" i="2"/>
  <c r="X422" i="2"/>
  <c r="V423" i="2"/>
  <c r="W423" i="2"/>
  <c r="X423" i="2"/>
  <c r="V424" i="2"/>
  <c r="W424" i="2"/>
  <c r="X424" i="2"/>
  <c r="V425" i="2"/>
  <c r="W425" i="2"/>
  <c r="X425" i="2"/>
  <c r="V426" i="2"/>
  <c r="W426" i="2"/>
  <c r="X426" i="2"/>
  <c r="V427" i="2"/>
  <c r="W427" i="2"/>
  <c r="X427" i="2"/>
  <c r="V428" i="2"/>
  <c r="W428" i="2"/>
  <c r="X428" i="2"/>
  <c r="V429" i="2"/>
  <c r="W429" i="2"/>
  <c r="X429" i="2"/>
  <c r="V430" i="2"/>
  <c r="W430" i="2"/>
  <c r="X430" i="2"/>
  <c r="V431" i="2"/>
  <c r="W431" i="2"/>
  <c r="X431" i="2"/>
  <c r="V432" i="2"/>
  <c r="W432" i="2"/>
  <c r="X432" i="2"/>
  <c r="V433" i="2"/>
  <c r="W433" i="2"/>
  <c r="X433" i="2"/>
  <c r="V434" i="2"/>
  <c r="W434" i="2"/>
  <c r="X434" i="2"/>
  <c r="V435" i="2"/>
  <c r="W435" i="2"/>
  <c r="X435" i="2"/>
  <c r="V436" i="2"/>
  <c r="W436" i="2"/>
  <c r="X436" i="2"/>
  <c r="V437" i="2"/>
  <c r="W437" i="2"/>
  <c r="X437" i="2"/>
  <c r="V438" i="2"/>
  <c r="W438" i="2"/>
  <c r="X438" i="2"/>
  <c r="V439" i="2"/>
  <c r="W439" i="2"/>
  <c r="X439" i="2"/>
  <c r="V440" i="2"/>
  <c r="W440" i="2"/>
  <c r="X440" i="2"/>
  <c r="V441" i="2"/>
  <c r="W441" i="2"/>
  <c r="X441" i="2"/>
  <c r="V442" i="2"/>
  <c r="W442" i="2"/>
  <c r="X442" i="2"/>
  <c r="V443" i="2"/>
  <c r="W443" i="2"/>
  <c r="X443" i="2"/>
  <c r="V444" i="2"/>
  <c r="W444" i="2"/>
  <c r="X444" i="2"/>
  <c r="V445" i="2"/>
  <c r="W445" i="2"/>
  <c r="X445" i="2"/>
  <c r="V446" i="2"/>
  <c r="W446" i="2"/>
  <c r="X446" i="2"/>
  <c r="V447" i="2"/>
  <c r="W447" i="2"/>
  <c r="X447" i="2"/>
  <c r="V448" i="2"/>
  <c r="W448" i="2"/>
  <c r="X448" i="2"/>
  <c r="V449" i="2"/>
  <c r="W449" i="2"/>
  <c r="X449" i="2"/>
  <c r="V450" i="2"/>
  <c r="W450" i="2"/>
  <c r="X450" i="2"/>
  <c r="V451" i="2"/>
  <c r="W451" i="2"/>
  <c r="X451" i="2"/>
  <c r="V452" i="2"/>
  <c r="W452" i="2"/>
  <c r="X452" i="2"/>
  <c r="V453" i="2"/>
  <c r="W453" i="2"/>
  <c r="X453" i="2"/>
  <c r="V454" i="2"/>
  <c r="W454" i="2"/>
  <c r="X454" i="2"/>
  <c r="V455" i="2"/>
  <c r="W455" i="2"/>
  <c r="X455" i="2"/>
  <c r="V456" i="2"/>
  <c r="W456" i="2"/>
  <c r="X456" i="2"/>
  <c r="V457" i="2"/>
  <c r="W457" i="2"/>
  <c r="X457" i="2"/>
  <c r="V458" i="2"/>
  <c r="W458" i="2"/>
  <c r="X458" i="2"/>
  <c r="V459" i="2"/>
  <c r="W459" i="2"/>
  <c r="X459" i="2"/>
  <c r="V460" i="2"/>
  <c r="W460" i="2"/>
  <c r="X460" i="2"/>
  <c r="V461" i="2"/>
  <c r="W461" i="2"/>
  <c r="X461" i="2"/>
  <c r="V462" i="2"/>
  <c r="W462" i="2"/>
  <c r="X462" i="2"/>
  <c r="V463" i="2"/>
  <c r="W463" i="2"/>
  <c r="X463" i="2"/>
  <c r="V464" i="2"/>
  <c r="W464" i="2"/>
  <c r="X464" i="2"/>
  <c r="V465" i="2"/>
  <c r="W465" i="2"/>
  <c r="X465" i="2"/>
  <c r="V466" i="2"/>
  <c r="W466" i="2"/>
  <c r="X466" i="2"/>
  <c r="V467" i="2"/>
  <c r="W467" i="2"/>
  <c r="X467" i="2"/>
  <c r="V468" i="2"/>
  <c r="W468" i="2"/>
  <c r="X468" i="2"/>
  <c r="V469" i="2"/>
  <c r="W469" i="2"/>
  <c r="X469" i="2"/>
  <c r="V470" i="2"/>
  <c r="W470" i="2"/>
  <c r="X470" i="2"/>
  <c r="V471" i="2"/>
  <c r="W471" i="2"/>
  <c r="X471" i="2"/>
  <c r="V472" i="2"/>
  <c r="W472" i="2"/>
  <c r="X472" i="2"/>
  <c r="V473" i="2"/>
  <c r="W473" i="2"/>
  <c r="X473" i="2"/>
  <c r="V474" i="2"/>
  <c r="W474" i="2"/>
  <c r="X474" i="2"/>
  <c r="V475" i="2"/>
  <c r="W475" i="2"/>
  <c r="X475" i="2"/>
  <c r="V476" i="2"/>
  <c r="W476" i="2"/>
  <c r="X476" i="2"/>
  <c r="V477" i="2"/>
  <c r="W477" i="2"/>
  <c r="X477" i="2"/>
  <c r="V478" i="2"/>
  <c r="W478" i="2"/>
  <c r="X478" i="2"/>
  <c r="V479" i="2"/>
  <c r="W479" i="2"/>
  <c r="X479" i="2"/>
  <c r="V480" i="2"/>
  <c r="W480" i="2"/>
  <c r="X480" i="2"/>
  <c r="V481" i="2"/>
  <c r="W481" i="2"/>
  <c r="X481" i="2"/>
  <c r="V482" i="2"/>
  <c r="W482" i="2"/>
  <c r="X482" i="2"/>
  <c r="V483" i="2"/>
  <c r="W483" i="2"/>
  <c r="X483" i="2"/>
  <c r="V484" i="2"/>
  <c r="W484" i="2"/>
  <c r="X484" i="2"/>
  <c r="V485" i="2"/>
  <c r="W485" i="2"/>
  <c r="X485" i="2"/>
  <c r="V486" i="2"/>
  <c r="W486" i="2"/>
  <c r="X486" i="2"/>
  <c r="V487" i="2"/>
  <c r="W487" i="2"/>
  <c r="X487" i="2"/>
  <c r="V488" i="2"/>
  <c r="W488" i="2"/>
  <c r="X488" i="2"/>
  <c r="V489" i="2"/>
  <c r="W489" i="2"/>
  <c r="X489" i="2"/>
  <c r="V490" i="2"/>
  <c r="W490" i="2"/>
  <c r="X490" i="2"/>
  <c r="V491" i="2"/>
  <c r="W491" i="2"/>
  <c r="X491" i="2"/>
  <c r="V492" i="2"/>
  <c r="W492" i="2"/>
  <c r="X492" i="2"/>
  <c r="V493" i="2"/>
  <c r="W493" i="2"/>
  <c r="X493" i="2"/>
  <c r="V494" i="2"/>
  <c r="W494" i="2"/>
  <c r="X494" i="2"/>
  <c r="V495" i="2"/>
  <c r="W495" i="2"/>
  <c r="X495" i="2"/>
  <c r="V496" i="2"/>
  <c r="W496" i="2"/>
  <c r="X496" i="2"/>
  <c r="V497" i="2"/>
  <c r="W497" i="2"/>
  <c r="X497" i="2"/>
  <c r="V498" i="2"/>
  <c r="W498" i="2"/>
  <c r="X498" i="2"/>
  <c r="V499" i="2"/>
  <c r="W499" i="2"/>
  <c r="X499" i="2"/>
  <c r="V500" i="2"/>
  <c r="W500" i="2"/>
  <c r="X500" i="2"/>
  <c r="V501" i="2"/>
  <c r="W501" i="2"/>
  <c r="X501" i="2"/>
  <c r="V502" i="2"/>
  <c r="W502" i="2"/>
  <c r="X502" i="2"/>
  <c r="V503" i="2"/>
  <c r="W503" i="2"/>
  <c r="X503" i="2"/>
  <c r="V504" i="2"/>
  <c r="W504" i="2"/>
  <c r="X504" i="2"/>
  <c r="V505" i="2"/>
  <c r="W505" i="2"/>
  <c r="X505" i="2"/>
  <c r="V506" i="2"/>
  <c r="W506" i="2"/>
  <c r="X506" i="2"/>
  <c r="V507" i="2"/>
  <c r="W507" i="2"/>
  <c r="X507" i="2"/>
  <c r="V508" i="2"/>
  <c r="W508" i="2"/>
  <c r="X508" i="2"/>
  <c r="V509" i="2"/>
  <c r="W509" i="2"/>
  <c r="X509" i="2"/>
  <c r="V510" i="2"/>
  <c r="W510" i="2"/>
  <c r="X510" i="2"/>
  <c r="V511" i="2"/>
  <c r="W511" i="2"/>
  <c r="X511" i="2"/>
  <c r="V512" i="2"/>
  <c r="W512" i="2"/>
  <c r="X512" i="2"/>
  <c r="V513" i="2"/>
  <c r="W513" i="2"/>
  <c r="X513" i="2"/>
  <c r="V514" i="2"/>
  <c r="W514" i="2"/>
  <c r="X514" i="2"/>
  <c r="V515" i="2"/>
  <c r="W515" i="2"/>
  <c r="X515" i="2"/>
  <c r="V516" i="2"/>
  <c r="W516" i="2"/>
  <c r="X516" i="2"/>
  <c r="V517" i="2"/>
  <c r="W517" i="2"/>
  <c r="X517" i="2"/>
  <c r="V518" i="2"/>
  <c r="W518" i="2"/>
  <c r="X518" i="2"/>
  <c r="V519" i="2"/>
  <c r="W519" i="2"/>
  <c r="X519" i="2"/>
  <c r="V520" i="2"/>
  <c r="W520" i="2"/>
  <c r="X520" i="2"/>
  <c r="V521" i="2"/>
  <c r="W521" i="2"/>
  <c r="X521" i="2"/>
  <c r="V522" i="2"/>
  <c r="W522" i="2"/>
  <c r="X522" i="2"/>
  <c r="V523" i="2"/>
  <c r="W523" i="2"/>
  <c r="X523" i="2"/>
  <c r="V524" i="2"/>
  <c r="W524" i="2"/>
  <c r="X524" i="2"/>
  <c r="V525" i="2"/>
  <c r="W525" i="2"/>
  <c r="X525" i="2"/>
  <c r="V526" i="2"/>
  <c r="W526" i="2"/>
  <c r="X526" i="2"/>
  <c r="V527" i="2"/>
  <c r="W527" i="2"/>
  <c r="X527" i="2"/>
  <c r="V528" i="2"/>
  <c r="W528" i="2"/>
  <c r="X528" i="2"/>
  <c r="V529" i="2"/>
  <c r="W529" i="2"/>
  <c r="X529" i="2"/>
  <c r="V530" i="2"/>
  <c r="W530" i="2"/>
  <c r="X530" i="2"/>
  <c r="V531" i="2"/>
  <c r="W531" i="2"/>
  <c r="X531" i="2"/>
  <c r="V532" i="2"/>
  <c r="W532" i="2"/>
  <c r="X532" i="2"/>
  <c r="V533" i="2"/>
  <c r="W533" i="2"/>
  <c r="X533" i="2"/>
  <c r="V534" i="2"/>
  <c r="W534" i="2"/>
  <c r="X534" i="2"/>
  <c r="V535" i="2"/>
  <c r="W535" i="2"/>
  <c r="X535" i="2"/>
  <c r="V536" i="2"/>
  <c r="W536" i="2"/>
  <c r="X536" i="2"/>
  <c r="V537" i="2"/>
  <c r="W537" i="2"/>
  <c r="X537" i="2"/>
  <c r="V538" i="2"/>
  <c r="W538" i="2"/>
  <c r="X538" i="2"/>
  <c r="V539" i="2"/>
  <c r="W539" i="2"/>
  <c r="X539" i="2"/>
  <c r="V540" i="2"/>
  <c r="W540" i="2"/>
  <c r="X540" i="2"/>
  <c r="V541" i="2"/>
  <c r="W541" i="2"/>
  <c r="X541" i="2"/>
  <c r="V542" i="2"/>
  <c r="W542" i="2"/>
  <c r="X542" i="2"/>
  <c r="V543" i="2"/>
  <c r="W543" i="2"/>
  <c r="X543" i="2"/>
  <c r="V544" i="2"/>
  <c r="W544" i="2"/>
  <c r="X544" i="2"/>
  <c r="V545" i="2"/>
  <c r="W545" i="2"/>
  <c r="X545" i="2"/>
  <c r="V546" i="2"/>
  <c r="W546" i="2"/>
  <c r="X546" i="2"/>
  <c r="V547" i="2"/>
  <c r="W547" i="2"/>
  <c r="X547" i="2"/>
  <c r="V548" i="2"/>
  <c r="W548" i="2"/>
  <c r="X548" i="2"/>
  <c r="V549" i="2"/>
  <c r="W549" i="2"/>
  <c r="X549" i="2"/>
  <c r="V550" i="2"/>
  <c r="W550" i="2"/>
  <c r="X550" i="2"/>
  <c r="V551" i="2"/>
  <c r="W551" i="2"/>
  <c r="X551" i="2"/>
  <c r="V552" i="2"/>
  <c r="W552" i="2"/>
  <c r="X552" i="2"/>
  <c r="V553" i="2"/>
  <c r="W553" i="2"/>
  <c r="X553" i="2"/>
  <c r="V554" i="2"/>
  <c r="W554" i="2"/>
  <c r="X554" i="2"/>
  <c r="V555" i="2"/>
  <c r="W555" i="2"/>
  <c r="X555" i="2"/>
  <c r="V556" i="2"/>
  <c r="W556" i="2"/>
  <c r="X556" i="2"/>
  <c r="V557" i="2"/>
  <c r="W557" i="2"/>
  <c r="X557" i="2"/>
  <c r="V558" i="2"/>
  <c r="W558" i="2"/>
  <c r="X558" i="2"/>
  <c r="V559" i="2"/>
  <c r="W559" i="2"/>
  <c r="X559" i="2"/>
  <c r="V560" i="2"/>
  <c r="W560" i="2"/>
  <c r="X560" i="2"/>
  <c r="V561" i="2"/>
  <c r="W561" i="2"/>
  <c r="X561" i="2"/>
  <c r="V562" i="2"/>
  <c r="W562" i="2"/>
  <c r="X562" i="2"/>
  <c r="V563" i="2"/>
  <c r="W563" i="2"/>
  <c r="X563" i="2"/>
  <c r="V564" i="2"/>
  <c r="W564" i="2"/>
  <c r="X564" i="2"/>
  <c r="V565" i="2"/>
  <c r="W565" i="2"/>
  <c r="X565" i="2"/>
  <c r="V566" i="2"/>
  <c r="W566" i="2"/>
  <c r="X566" i="2"/>
  <c r="V567" i="2"/>
  <c r="W567" i="2"/>
  <c r="X567" i="2"/>
  <c r="V568" i="2"/>
  <c r="W568" i="2"/>
  <c r="X568" i="2"/>
  <c r="V569" i="2"/>
  <c r="W569" i="2"/>
  <c r="X569" i="2"/>
  <c r="V570" i="2"/>
  <c r="W570" i="2"/>
  <c r="X570" i="2"/>
  <c r="V571" i="2"/>
  <c r="W571" i="2"/>
  <c r="X571" i="2"/>
  <c r="V572" i="2"/>
  <c r="W572" i="2"/>
  <c r="X572" i="2"/>
  <c r="V573" i="2"/>
  <c r="W573" i="2"/>
  <c r="X573" i="2"/>
  <c r="V574" i="2"/>
  <c r="W574" i="2"/>
  <c r="X574" i="2"/>
  <c r="V575" i="2"/>
  <c r="W575" i="2"/>
  <c r="X575" i="2"/>
  <c r="V576" i="2"/>
  <c r="W576" i="2"/>
  <c r="X576" i="2"/>
  <c r="V577" i="2"/>
  <c r="W577" i="2"/>
  <c r="X577" i="2"/>
  <c r="V578" i="2"/>
  <c r="W578" i="2"/>
  <c r="X578" i="2"/>
  <c r="V579" i="2"/>
  <c r="W579" i="2"/>
  <c r="X579" i="2"/>
  <c r="V580" i="2"/>
  <c r="W580" i="2"/>
  <c r="X580" i="2"/>
  <c r="V581" i="2"/>
  <c r="W581" i="2"/>
  <c r="X581" i="2"/>
  <c r="V582" i="2"/>
  <c r="W582" i="2"/>
  <c r="X582" i="2"/>
  <c r="V583" i="2"/>
  <c r="W583" i="2"/>
  <c r="X583" i="2"/>
  <c r="V584" i="2"/>
  <c r="W584" i="2"/>
  <c r="X584" i="2"/>
  <c r="V585" i="2"/>
  <c r="W585" i="2"/>
  <c r="X585" i="2"/>
  <c r="V586" i="2"/>
  <c r="W586" i="2"/>
  <c r="X586" i="2"/>
  <c r="V587" i="2"/>
  <c r="W587" i="2"/>
  <c r="X587" i="2"/>
  <c r="V588" i="2"/>
  <c r="W588" i="2"/>
  <c r="X588" i="2"/>
  <c r="V589" i="2"/>
  <c r="W589" i="2"/>
  <c r="X589" i="2"/>
  <c r="V590" i="2"/>
  <c r="W590" i="2"/>
  <c r="X590" i="2"/>
  <c r="V591" i="2"/>
  <c r="W591" i="2"/>
  <c r="X591" i="2"/>
  <c r="V592" i="2"/>
  <c r="W592" i="2"/>
  <c r="X592" i="2"/>
  <c r="V593" i="2"/>
  <c r="W593" i="2"/>
  <c r="X593" i="2"/>
  <c r="V594" i="2"/>
  <c r="W594" i="2"/>
  <c r="X594" i="2"/>
  <c r="V595" i="2"/>
  <c r="W595" i="2"/>
  <c r="X595" i="2"/>
  <c r="V596" i="2"/>
  <c r="W596" i="2"/>
  <c r="X596" i="2"/>
  <c r="V597" i="2"/>
  <c r="W597" i="2"/>
  <c r="X597" i="2"/>
  <c r="V598" i="2"/>
  <c r="W598" i="2"/>
  <c r="X598" i="2"/>
  <c r="V599" i="2"/>
  <c r="W599" i="2"/>
  <c r="X599" i="2"/>
  <c r="V600" i="2"/>
  <c r="W600" i="2"/>
  <c r="X600" i="2"/>
  <c r="V601" i="2"/>
  <c r="W601" i="2"/>
  <c r="X601" i="2"/>
  <c r="V602" i="2"/>
  <c r="W602" i="2"/>
  <c r="X602" i="2"/>
  <c r="V603" i="2"/>
  <c r="W603" i="2"/>
  <c r="X603" i="2"/>
  <c r="V604" i="2"/>
  <c r="W604" i="2"/>
  <c r="X604" i="2"/>
  <c r="V605" i="2"/>
  <c r="W605" i="2"/>
  <c r="X605" i="2"/>
  <c r="V606" i="2"/>
  <c r="W606" i="2"/>
  <c r="X606" i="2"/>
  <c r="V607" i="2"/>
  <c r="W607" i="2"/>
  <c r="X607" i="2"/>
  <c r="V608" i="2"/>
  <c r="W608" i="2"/>
  <c r="X608" i="2"/>
  <c r="V609" i="2"/>
  <c r="W609" i="2"/>
  <c r="X609" i="2"/>
  <c r="V610" i="2"/>
  <c r="W610" i="2"/>
  <c r="X610" i="2"/>
  <c r="V611" i="2"/>
  <c r="W611" i="2"/>
  <c r="X611" i="2"/>
  <c r="V612" i="2"/>
  <c r="W612" i="2"/>
  <c r="X612" i="2"/>
  <c r="V613" i="2"/>
  <c r="W613" i="2"/>
  <c r="X613" i="2"/>
  <c r="V614" i="2"/>
  <c r="W614" i="2"/>
  <c r="X614" i="2"/>
  <c r="V615" i="2"/>
  <c r="W615" i="2"/>
  <c r="X615" i="2"/>
  <c r="V616" i="2"/>
  <c r="W616" i="2"/>
  <c r="X616" i="2"/>
  <c r="V617" i="2"/>
  <c r="W617" i="2"/>
  <c r="X617" i="2"/>
  <c r="V618" i="2"/>
  <c r="W618" i="2"/>
  <c r="X618" i="2"/>
  <c r="V619" i="2"/>
  <c r="W619" i="2"/>
  <c r="X619" i="2"/>
  <c r="V620" i="2"/>
  <c r="W620" i="2"/>
  <c r="X620" i="2"/>
  <c r="V621" i="2"/>
  <c r="W621" i="2"/>
  <c r="X621" i="2"/>
  <c r="V622" i="2"/>
  <c r="W622" i="2"/>
  <c r="X622" i="2"/>
  <c r="V623" i="2"/>
  <c r="W623" i="2"/>
  <c r="X623" i="2"/>
  <c r="V624" i="2"/>
  <c r="W624" i="2"/>
  <c r="X624" i="2"/>
  <c r="V625" i="2"/>
  <c r="W625" i="2"/>
  <c r="X625" i="2"/>
  <c r="V626" i="2"/>
  <c r="W626" i="2"/>
  <c r="X626" i="2"/>
  <c r="V627" i="2"/>
  <c r="W627" i="2"/>
  <c r="X627" i="2"/>
  <c r="V628" i="2"/>
  <c r="W628" i="2"/>
  <c r="X628" i="2"/>
  <c r="V629" i="2"/>
  <c r="W629" i="2"/>
  <c r="X629" i="2"/>
  <c r="V630" i="2"/>
  <c r="W630" i="2"/>
  <c r="X630" i="2"/>
  <c r="V631" i="2"/>
  <c r="W631" i="2"/>
  <c r="X631" i="2"/>
  <c r="V632" i="2"/>
  <c r="W632" i="2"/>
  <c r="X632" i="2"/>
  <c r="V633" i="2"/>
  <c r="W633" i="2"/>
  <c r="X633" i="2"/>
  <c r="V634" i="2"/>
  <c r="W634" i="2"/>
  <c r="X634" i="2"/>
  <c r="V635" i="2"/>
  <c r="W635" i="2"/>
  <c r="X635" i="2"/>
  <c r="V636" i="2"/>
  <c r="W636" i="2"/>
  <c r="X636" i="2"/>
  <c r="V637" i="2"/>
  <c r="W637" i="2"/>
  <c r="X637" i="2"/>
  <c r="V638" i="2"/>
  <c r="W638" i="2"/>
  <c r="X638" i="2"/>
  <c r="V639" i="2"/>
  <c r="W639" i="2"/>
  <c r="X639" i="2"/>
  <c r="V640" i="2"/>
  <c r="W640" i="2"/>
  <c r="X640" i="2"/>
  <c r="V641" i="2"/>
  <c r="W641" i="2"/>
  <c r="X641" i="2"/>
  <c r="V642" i="2"/>
  <c r="W642" i="2"/>
  <c r="X642" i="2"/>
  <c r="V643" i="2"/>
  <c r="W643" i="2"/>
  <c r="X643" i="2"/>
  <c r="V644" i="2"/>
  <c r="W644" i="2"/>
  <c r="X644" i="2"/>
  <c r="V645" i="2"/>
  <c r="W645" i="2"/>
  <c r="X645" i="2"/>
  <c r="V646" i="2"/>
  <c r="W646" i="2"/>
  <c r="X646" i="2"/>
  <c r="V647" i="2"/>
  <c r="W647" i="2"/>
  <c r="X647" i="2"/>
  <c r="V648" i="2"/>
  <c r="W648" i="2"/>
  <c r="X648" i="2"/>
  <c r="V649" i="2"/>
  <c r="W649" i="2"/>
  <c r="X649" i="2"/>
  <c r="V650" i="2"/>
  <c r="W650" i="2"/>
  <c r="X650" i="2"/>
  <c r="V651" i="2"/>
  <c r="W651" i="2"/>
  <c r="X651" i="2"/>
  <c r="V652" i="2"/>
  <c r="W652" i="2"/>
  <c r="X652" i="2"/>
  <c r="V653" i="2"/>
  <c r="W653" i="2"/>
  <c r="X653" i="2"/>
  <c r="V654" i="2"/>
  <c r="W654" i="2"/>
  <c r="X654" i="2"/>
  <c r="V655" i="2"/>
  <c r="W655" i="2"/>
  <c r="X655" i="2"/>
  <c r="V656" i="2"/>
  <c r="W656" i="2"/>
  <c r="X656" i="2"/>
  <c r="V657" i="2"/>
  <c r="W657" i="2"/>
  <c r="X657" i="2"/>
  <c r="V658" i="2"/>
  <c r="W658" i="2"/>
  <c r="X658" i="2"/>
  <c r="V659" i="2"/>
  <c r="W659" i="2"/>
  <c r="X659" i="2"/>
  <c r="V660" i="2"/>
  <c r="W660" i="2"/>
  <c r="X660" i="2"/>
  <c r="V661" i="2"/>
  <c r="W661" i="2"/>
  <c r="X661" i="2"/>
  <c r="V662" i="2"/>
  <c r="W662" i="2"/>
  <c r="X662" i="2"/>
  <c r="V663" i="2"/>
  <c r="W663" i="2"/>
  <c r="X663" i="2"/>
  <c r="V664" i="2"/>
  <c r="W664" i="2"/>
  <c r="X664" i="2"/>
  <c r="V665" i="2"/>
  <c r="W665" i="2"/>
  <c r="X665" i="2"/>
  <c r="V666" i="2"/>
  <c r="W666" i="2"/>
  <c r="X666" i="2"/>
  <c r="V667" i="2"/>
  <c r="W667" i="2"/>
  <c r="X667" i="2"/>
  <c r="V668" i="2"/>
  <c r="W668" i="2"/>
  <c r="X668" i="2"/>
  <c r="V669" i="2"/>
  <c r="W669" i="2"/>
  <c r="X669" i="2"/>
  <c r="V670" i="2"/>
  <c r="W670" i="2"/>
  <c r="X670" i="2"/>
  <c r="V671" i="2"/>
  <c r="W671" i="2"/>
  <c r="X671" i="2"/>
  <c r="V672" i="2"/>
  <c r="W672" i="2"/>
  <c r="X672" i="2"/>
  <c r="V673" i="2"/>
  <c r="W673" i="2"/>
  <c r="X673" i="2"/>
  <c r="V674" i="2"/>
  <c r="W674" i="2"/>
  <c r="X674" i="2"/>
  <c r="V675" i="2"/>
  <c r="W675" i="2"/>
  <c r="X675" i="2"/>
  <c r="V676" i="2"/>
  <c r="W676" i="2"/>
  <c r="X676" i="2"/>
  <c r="V677" i="2"/>
  <c r="W677" i="2"/>
  <c r="X677" i="2"/>
  <c r="V678" i="2"/>
  <c r="W678" i="2"/>
  <c r="X678" i="2"/>
  <c r="V679" i="2"/>
  <c r="W679" i="2"/>
  <c r="X679" i="2"/>
  <c r="V680" i="2"/>
  <c r="W680" i="2"/>
  <c r="X680" i="2"/>
  <c r="V681" i="2"/>
  <c r="W681" i="2"/>
  <c r="X681" i="2"/>
  <c r="V682" i="2"/>
  <c r="W682" i="2"/>
  <c r="X682" i="2"/>
  <c r="V683" i="2"/>
  <c r="W683" i="2"/>
  <c r="X683" i="2"/>
  <c r="V684" i="2"/>
  <c r="W684" i="2"/>
  <c r="X684" i="2"/>
  <c r="V685" i="2"/>
  <c r="W685" i="2"/>
  <c r="X685" i="2"/>
  <c r="V686" i="2"/>
  <c r="W686" i="2"/>
  <c r="X686" i="2"/>
  <c r="V687" i="2"/>
  <c r="W687" i="2"/>
  <c r="X687" i="2"/>
  <c r="V688" i="2"/>
  <c r="W688" i="2"/>
  <c r="X688" i="2"/>
  <c r="V689" i="2"/>
  <c r="W689" i="2"/>
  <c r="X689" i="2"/>
  <c r="V690" i="2"/>
  <c r="W690" i="2"/>
  <c r="X690" i="2"/>
  <c r="V691" i="2"/>
  <c r="W691" i="2"/>
  <c r="X691" i="2"/>
  <c r="V692" i="2"/>
  <c r="W692" i="2"/>
  <c r="X692" i="2"/>
  <c r="V693" i="2"/>
  <c r="W693" i="2"/>
  <c r="X693" i="2"/>
  <c r="V694" i="2"/>
  <c r="W694" i="2"/>
  <c r="X694" i="2"/>
  <c r="V695" i="2"/>
  <c r="W695" i="2"/>
  <c r="X695" i="2"/>
  <c r="V696" i="2"/>
  <c r="W696" i="2"/>
  <c r="X696" i="2"/>
  <c r="V697" i="2"/>
  <c r="W697" i="2"/>
  <c r="X697" i="2"/>
  <c r="V698" i="2"/>
  <c r="W698" i="2"/>
  <c r="X698" i="2"/>
  <c r="V699" i="2"/>
  <c r="W699" i="2"/>
  <c r="X699" i="2"/>
  <c r="V700" i="2"/>
  <c r="W700" i="2"/>
  <c r="X700" i="2"/>
  <c r="V701" i="2"/>
  <c r="W701" i="2"/>
  <c r="X701" i="2"/>
  <c r="V702" i="2"/>
  <c r="W702" i="2"/>
  <c r="X702" i="2"/>
  <c r="V703" i="2"/>
  <c r="W703" i="2"/>
  <c r="X703" i="2"/>
  <c r="V704" i="2"/>
  <c r="W704" i="2"/>
  <c r="X704" i="2"/>
  <c r="V705" i="2"/>
  <c r="W705" i="2"/>
  <c r="X705" i="2"/>
  <c r="V706" i="2"/>
  <c r="W706" i="2"/>
  <c r="X706" i="2"/>
  <c r="V707" i="2"/>
  <c r="W707" i="2"/>
  <c r="X707" i="2"/>
  <c r="V708" i="2"/>
  <c r="W708" i="2"/>
  <c r="X708" i="2"/>
  <c r="V709" i="2"/>
  <c r="W709" i="2"/>
  <c r="X709" i="2"/>
  <c r="V710" i="2"/>
  <c r="W710" i="2"/>
  <c r="X710" i="2"/>
  <c r="V711" i="2"/>
  <c r="W711" i="2"/>
  <c r="X711" i="2"/>
  <c r="V712" i="2"/>
  <c r="W712" i="2"/>
  <c r="X712" i="2"/>
  <c r="V713" i="2"/>
  <c r="W713" i="2"/>
  <c r="X713" i="2"/>
  <c r="V714" i="2"/>
  <c r="W714" i="2"/>
  <c r="X714" i="2"/>
  <c r="V715" i="2"/>
  <c r="W715" i="2"/>
  <c r="X715" i="2"/>
  <c r="V716" i="2"/>
  <c r="W716" i="2"/>
  <c r="X716" i="2"/>
  <c r="V717" i="2"/>
  <c r="W717" i="2"/>
  <c r="X717" i="2"/>
  <c r="V718" i="2"/>
  <c r="W718" i="2"/>
  <c r="X718" i="2"/>
  <c r="V719" i="2"/>
  <c r="W719" i="2"/>
  <c r="X719" i="2"/>
  <c r="V720" i="2"/>
  <c r="W720" i="2"/>
  <c r="X720" i="2"/>
  <c r="V721" i="2"/>
  <c r="W721" i="2"/>
  <c r="X721" i="2"/>
  <c r="V722" i="2"/>
  <c r="W722" i="2"/>
  <c r="X722" i="2"/>
  <c r="V723" i="2"/>
  <c r="W723" i="2"/>
  <c r="X723" i="2"/>
  <c r="V724" i="2"/>
  <c r="W724" i="2"/>
  <c r="X724" i="2"/>
  <c r="V725" i="2"/>
  <c r="W725" i="2"/>
  <c r="X725" i="2"/>
  <c r="V726" i="2"/>
  <c r="W726" i="2"/>
  <c r="X726" i="2"/>
  <c r="V727" i="2"/>
  <c r="W727" i="2"/>
  <c r="X727" i="2"/>
  <c r="V728" i="2"/>
  <c r="W728" i="2"/>
  <c r="X728" i="2"/>
  <c r="V729" i="2"/>
  <c r="W729" i="2"/>
  <c r="X729" i="2"/>
  <c r="V730" i="2"/>
  <c r="W730" i="2"/>
  <c r="X730" i="2"/>
  <c r="V731" i="2"/>
  <c r="W731" i="2"/>
  <c r="X731" i="2"/>
  <c r="V732" i="2"/>
  <c r="W732" i="2"/>
  <c r="X732" i="2"/>
  <c r="V733" i="2"/>
  <c r="W733" i="2"/>
  <c r="X733" i="2"/>
  <c r="V734" i="2"/>
  <c r="W734" i="2"/>
  <c r="X734" i="2"/>
  <c r="V735" i="2"/>
  <c r="W735" i="2"/>
  <c r="X735" i="2"/>
  <c r="V736" i="2"/>
  <c r="W736" i="2"/>
  <c r="X736" i="2"/>
  <c r="V737" i="2"/>
  <c r="W737" i="2"/>
  <c r="X737" i="2"/>
  <c r="V738" i="2"/>
  <c r="W738" i="2"/>
  <c r="X738" i="2"/>
  <c r="V739" i="2"/>
  <c r="W739" i="2"/>
  <c r="X739" i="2"/>
  <c r="V740" i="2"/>
  <c r="W740" i="2"/>
  <c r="X740" i="2"/>
  <c r="V741" i="2"/>
  <c r="W741" i="2"/>
  <c r="X741" i="2"/>
  <c r="V742" i="2"/>
  <c r="W742" i="2"/>
  <c r="X742" i="2"/>
  <c r="V743" i="2"/>
  <c r="W743" i="2"/>
  <c r="X743" i="2"/>
  <c r="V744" i="2"/>
  <c r="W744" i="2"/>
  <c r="X744" i="2"/>
  <c r="V745" i="2"/>
  <c r="W745" i="2"/>
  <c r="X745" i="2"/>
  <c r="V746" i="2"/>
  <c r="W746" i="2"/>
  <c r="X746" i="2"/>
  <c r="V747" i="2"/>
  <c r="W747" i="2"/>
  <c r="X747" i="2"/>
  <c r="V748" i="2"/>
  <c r="W748" i="2"/>
  <c r="X748" i="2"/>
  <c r="V749" i="2"/>
  <c r="W749" i="2"/>
  <c r="X749" i="2"/>
  <c r="V750" i="2"/>
  <c r="W750" i="2"/>
  <c r="X750" i="2"/>
  <c r="V751" i="2"/>
  <c r="W751" i="2"/>
  <c r="X751" i="2"/>
  <c r="V752" i="2"/>
  <c r="W752" i="2"/>
  <c r="X752" i="2"/>
  <c r="V753" i="2"/>
  <c r="W753" i="2"/>
  <c r="X753" i="2"/>
  <c r="V754" i="2"/>
  <c r="W754" i="2"/>
  <c r="X754" i="2"/>
  <c r="V755" i="2"/>
  <c r="W755" i="2"/>
  <c r="X755" i="2"/>
  <c r="V756" i="2"/>
  <c r="W756" i="2"/>
  <c r="X756" i="2"/>
  <c r="V757" i="2"/>
  <c r="W757" i="2"/>
  <c r="X757" i="2"/>
  <c r="V758" i="2"/>
  <c r="W758" i="2"/>
  <c r="X758" i="2"/>
  <c r="V759" i="2"/>
  <c r="W759" i="2"/>
  <c r="X759" i="2"/>
  <c r="V760" i="2"/>
  <c r="W760" i="2"/>
  <c r="X760" i="2"/>
  <c r="V761" i="2"/>
  <c r="W761" i="2"/>
  <c r="X761" i="2"/>
  <c r="V762" i="2"/>
  <c r="W762" i="2"/>
  <c r="X762" i="2"/>
  <c r="V763" i="2"/>
  <c r="W763" i="2"/>
  <c r="X763" i="2"/>
  <c r="V764" i="2"/>
  <c r="W764" i="2"/>
  <c r="X764" i="2"/>
  <c r="V765" i="2"/>
  <c r="W765" i="2"/>
  <c r="X765" i="2"/>
  <c r="V766" i="2"/>
  <c r="W766" i="2"/>
  <c r="X766" i="2"/>
  <c r="V767" i="2"/>
  <c r="W767" i="2"/>
  <c r="X767" i="2"/>
  <c r="V768" i="2"/>
  <c r="W768" i="2"/>
  <c r="X768" i="2"/>
  <c r="V769" i="2"/>
  <c r="W769" i="2"/>
  <c r="X769" i="2"/>
  <c r="V770" i="2"/>
  <c r="W770" i="2"/>
  <c r="X770" i="2"/>
  <c r="V771" i="2"/>
  <c r="W771" i="2"/>
  <c r="X771" i="2"/>
  <c r="V772" i="2"/>
  <c r="W772" i="2"/>
  <c r="X772" i="2"/>
  <c r="V773" i="2"/>
  <c r="W773" i="2"/>
  <c r="X773" i="2"/>
  <c r="V774" i="2"/>
  <c r="W774" i="2"/>
  <c r="X774" i="2"/>
  <c r="V775" i="2"/>
  <c r="W775" i="2"/>
  <c r="X775" i="2"/>
  <c r="V776" i="2"/>
  <c r="W776" i="2"/>
  <c r="X776" i="2"/>
  <c r="V777" i="2"/>
  <c r="W777" i="2"/>
  <c r="X777" i="2"/>
  <c r="V778" i="2"/>
  <c r="W778" i="2"/>
  <c r="X778" i="2"/>
  <c r="V779" i="2"/>
  <c r="W779" i="2"/>
  <c r="X779" i="2"/>
  <c r="V780" i="2"/>
  <c r="W780" i="2"/>
  <c r="X780" i="2"/>
  <c r="V781" i="2"/>
  <c r="W781" i="2"/>
  <c r="X781" i="2"/>
  <c r="V782" i="2"/>
  <c r="W782" i="2"/>
  <c r="X782" i="2"/>
  <c r="V783" i="2"/>
  <c r="W783" i="2"/>
  <c r="X783" i="2"/>
  <c r="V784" i="2"/>
  <c r="W784" i="2"/>
  <c r="X784" i="2"/>
  <c r="V785" i="2"/>
  <c r="W785" i="2"/>
  <c r="X785" i="2"/>
  <c r="V786" i="2"/>
  <c r="W786" i="2"/>
  <c r="X786" i="2"/>
  <c r="V787" i="2"/>
  <c r="W787" i="2"/>
  <c r="X787" i="2"/>
  <c r="V788" i="2"/>
  <c r="W788" i="2"/>
  <c r="X788" i="2"/>
  <c r="V789" i="2"/>
  <c r="W789" i="2"/>
  <c r="X789" i="2"/>
  <c r="V790" i="2"/>
  <c r="W790" i="2"/>
  <c r="X790" i="2"/>
  <c r="V791" i="2"/>
  <c r="W791" i="2"/>
  <c r="X791" i="2"/>
  <c r="V792" i="2"/>
  <c r="W792" i="2"/>
  <c r="X792" i="2"/>
  <c r="V793" i="2"/>
  <c r="W793" i="2"/>
  <c r="X793" i="2"/>
  <c r="V794" i="2"/>
  <c r="W794" i="2"/>
  <c r="X794" i="2"/>
  <c r="V795" i="2"/>
  <c r="W795" i="2"/>
  <c r="X795" i="2"/>
  <c r="V796" i="2"/>
  <c r="W796" i="2"/>
  <c r="X796" i="2"/>
  <c r="V797" i="2"/>
  <c r="W797" i="2"/>
  <c r="X797" i="2"/>
  <c r="V798" i="2"/>
  <c r="W798" i="2"/>
  <c r="X798" i="2"/>
  <c r="V799" i="2"/>
  <c r="W799" i="2"/>
  <c r="X799" i="2"/>
  <c r="V800" i="2"/>
  <c r="W800" i="2"/>
  <c r="X800" i="2"/>
  <c r="V801" i="2"/>
  <c r="W801" i="2"/>
  <c r="X801" i="2"/>
  <c r="V802" i="2"/>
  <c r="W802" i="2"/>
  <c r="X802" i="2"/>
  <c r="V803" i="2"/>
  <c r="W803" i="2"/>
  <c r="X803" i="2"/>
  <c r="V804" i="2"/>
  <c r="W804" i="2"/>
  <c r="X804" i="2"/>
  <c r="V805" i="2"/>
  <c r="W805" i="2"/>
  <c r="X805" i="2"/>
  <c r="V806" i="2"/>
  <c r="W806" i="2"/>
  <c r="X806" i="2"/>
  <c r="V807" i="2"/>
  <c r="W807" i="2"/>
  <c r="X807" i="2"/>
  <c r="V808" i="2"/>
  <c r="W808" i="2"/>
  <c r="X808" i="2"/>
  <c r="V809" i="2"/>
  <c r="W809" i="2"/>
  <c r="X809" i="2"/>
  <c r="V810" i="2"/>
  <c r="W810" i="2"/>
  <c r="X810" i="2"/>
  <c r="V811" i="2"/>
  <c r="W811" i="2"/>
  <c r="X811" i="2"/>
  <c r="V812" i="2"/>
  <c r="W812" i="2"/>
  <c r="X812" i="2"/>
  <c r="V813" i="2"/>
  <c r="W813" i="2"/>
  <c r="X813" i="2"/>
  <c r="V814" i="2"/>
  <c r="W814" i="2"/>
  <c r="X814" i="2"/>
  <c r="V815" i="2"/>
  <c r="W815" i="2"/>
  <c r="X815" i="2"/>
  <c r="V816" i="2"/>
  <c r="W816" i="2"/>
  <c r="X816" i="2"/>
  <c r="V817" i="2"/>
  <c r="W817" i="2"/>
  <c r="X817" i="2"/>
  <c r="V818" i="2"/>
  <c r="W818" i="2"/>
  <c r="X818" i="2"/>
  <c r="V819" i="2"/>
  <c r="W819" i="2"/>
  <c r="X819" i="2"/>
  <c r="V820" i="2"/>
  <c r="W820" i="2"/>
  <c r="X820" i="2"/>
  <c r="V821" i="2"/>
  <c r="W821" i="2"/>
  <c r="X821" i="2"/>
  <c r="V822" i="2"/>
  <c r="W822" i="2"/>
  <c r="X822" i="2"/>
  <c r="V823" i="2"/>
  <c r="W823" i="2"/>
  <c r="X823" i="2"/>
  <c r="V824" i="2"/>
  <c r="W824" i="2"/>
  <c r="X824" i="2"/>
  <c r="V825" i="2"/>
  <c r="W825" i="2"/>
  <c r="X825" i="2"/>
  <c r="V826" i="2"/>
  <c r="W826" i="2"/>
  <c r="X826" i="2"/>
  <c r="V827" i="2"/>
  <c r="W827" i="2"/>
  <c r="X827" i="2"/>
  <c r="V828" i="2"/>
  <c r="W828" i="2"/>
  <c r="X828" i="2"/>
  <c r="V829" i="2"/>
  <c r="W829" i="2"/>
  <c r="X829" i="2"/>
  <c r="V830" i="2"/>
  <c r="W830" i="2"/>
  <c r="X830" i="2"/>
  <c r="V831" i="2"/>
  <c r="W831" i="2"/>
  <c r="X831" i="2"/>
  <c r="V832" i="2"/>
  <c r="W832" i="2"/>
  <c r="X832" i="2"/>
  <c r="V833" i="2"/>
  <c r="W833" i="2"/>
  <c r="X833" i="2"/>
  <c r="V834" i="2"/>
  <c r="W834" i="2"/>
  <c r="X834" i="2"/>
  <c r="V835" i="2"/>
  <c r="W835" i="2"/>
  <c r="X835" i="2"/>
  <c r="V836" i="2"/>
  <c r="W836" i="2"/>
  <c r="X836" i="2"/>
  <c r="V837" i="2"/>
  <c r="W837" i="2"/>
  <c r="X837" i="2"/>
  <c r="V838" i="2"/>
  <c r="W838" i="2"/>
  <c r="X838" i="2"/>
  <c r="V839" i="2"/>
  <c r="W839" i="2"/>
  <c r="X839" i="2"/>
  <c r="V840" i="2"/>
  <c r="W840" i="2"/>
  <c r="X840" i="2"/>
  <c r="V841" i="2"/>
  <c r="W841" i="2"/>
  <c r="X841" i="2"/>
  <c r="V842" i="2"/>
  <c r="W842" i="2"/>
  <c r="X842" i="2"/>
  <c r="V843" i="2"/>
  <c r="W843" i="2"/>
  <c r="X843" i="2"/>
  <c r="V844" i="2"/>
  <c r="W844" i="2"/>
  <c r="X844" i="2"/>
  <c r="V845" i="2"/>
  <c r="W845" i="2"/>
  <c r="X845" i="2"/>
  <c r="V846" i="2"/>
  <c r="W846" i="2"/>
  <c r="X846" i="2"/>
  <c r="V847" i="2"/>
  <c r="W847" i="2"/>
  <c r="X847" i="2"/>
  <c r="V848" i="2"/>
  <c r="W848" i="2"/>
  <c r="X848" i="2"/>
  <c r="V849" i="2"/>
  <c r="W849" i="2"/>
  <c r="X849" i="2"/>
  <c r="V850" i="2"/>
  <c r="W850" i="2"/>
  <c r="X850" i="2"/>
  <c r="V851" i="2"/>
  <c r="W851" i="2"/>
  <c r="X851" i="2"/>
  <c r="V852" i="2"/>
  <c r="W852" i="2"/>
  <c r="X852" i="2"/>
  <c r="V853" i="2"/>
  <c r="W853" i="2"/>
  <c r="X853" i="2"/>
  <c r="V854" i="2"/>
  <c r="W854" i="2"/>
  <c r="X854" i="2"/>
  <c r="V855" i="2"/>
  <c r="W855" i="2"/>
  <c r="X855" i="2"/>
  <c r="V856" i="2"/>
  <c r="W856" i="2"/>
  <c r="X856" i="2"/>
  <c r="V857" i="2"/>
  <c r="W857" i="2"/>
  <c r="X857" i="2"/>
  <c r="V858" i="2"/>
  <c r="W858" i="2"/>
  <c r="X858" i="2"/>
  <c r="V859" i="2"/>
  <c r="W859" i="2"/>
  <c r="X859" i="2"/>
  <c r="V860" i="2"/>
  <c r="W860" i="2"/>
  <c r="X860" i="2"/>
  <c r="V861" i="2"/>
  <c r="W861" i="2"/>
  <c r="X861" i="2"/>
  <c r="V862" i="2"/>
  <c r="W862" i="2"/>
  <c r="X862" i="2"/>
  <c r="V863" i="2"/>
  <c r="W863" i="2"/>
  <c r="X863" i="2"/>
  <c r="V864" i="2"/>
  <c r="W864" i="2"/>
  <c r="X864" i="2"/>
  <c r="V865" i="2"/>
  <c r="W865" i="2"/>
  <c r="X865" i="2"/>
  <c r="V866" i="2"/>
  <c r="W866" i="2"/>
  <c r="X866" i="2"/>
  <c r="V867" i="2"/>
  <c r="W867" i="2"/>
  <c r="X867" i="2"/>
  <c r="V868" i="2"/>
  <c r="W868" i="2"/>
  <c r="X868" i="2"/>
  <c r="V869" i="2"/>
  <c r="W869" i="2"/>
  <c r="X869" i="2"/>
  <c r="V870" i="2"/>
  <c r="W870" i="2"/>
  <c r="X870" i="2"/>
  <c r="V871" i="2"/>
  <c r="W871" i="2"/>
  <c r="X871" i="2"/>
  <c r="V872" i="2"/>
  <c r="W872" i="2"/>
  <c r="X872" i="2"/>
  <c r="V873" i="2"/>
  <c r="W873" i="2"/>
  <c r="X873" i="2"/>
  <c r="V874" i="2"/>
  <c r="W874" i="2"/>
  <c r="X874" i="2"/>
  <c r="V875" i="2"/>
  <c r="W875" i="2"/>
  <c r="X875" i="2"/>
  <c r="V876" i="2"/>
  <c r="W876" i="2"/>
  <c r="X876" i="2"/>
  <c r="V877" i="2"/>
  <c r="W877" i="2"/>
  <c r="X877" i="2"/>
  <c r="V878" i="2"/>
  <c r="W878" i="2"/>
  <c r="X878" i="2"/>
  <c r="V879" i="2"/>
  <c r="W879" i="2"/>
  <c r="X879" i="2"/>
  <c r="V880" i="2"/>
  <c r="W880" i="2"/>
  <c r="X880" i="2"/>
  <c r="V881" i="2"/>
  <c r="W881" i="2"/>
  <c r="X881" i="2"/>
  <c r="V882" i="2"/>
  <c r="W882" i="2"/>
  <c r="X882" i="2"/>
  <c r="V883" i="2"/>
  <c r="W883" i="2"/>
  <c r="X883" i="2"/>
  <c r="V884" i="2"/>
  <c r="W884" i="2"/>
  <c r="X884" i="2"/>
  <c r="V885" i="2"/>
  <c r="W885" i="2"/>
  <c r="X885" i="2"/>
  <c r="V886" i="2"/>
  <c r="W886" i="2"/>
  <c r="X886" i="2"/>
  <c r="V887" i="2"/>
  <c r="W887" i="2"/>
  <c r="X887" i="2"/>
  <c r="V888" i="2"/>
  <c r="W888" i="2"/>
  <c r="X888" i="2"/>
  <c r="V889" i="2"/>
  <c r="W889" i="2"/>
  <c r="X889" i="2"/>
  <c r="V890" i="2"/>
  <c r="W890" i="2"/>
  <c r="X890" i="2"/>
  <c r="V891" i="2"/>
  <c r="W891" i="2"/>
  <c r="X891" i="2"/>
  <c r="V892" i="2"/>
  <c r="W892" i="2"/>
  <c r="X892" i="2"/>
  <c r="V893" i="2"/>
  <c r="W893" i="2"/>
  <c r="X893" i="2"/>
  <c r="V894" i="2"/>
  <c r="W894" i="2"/>
  <c r="X894" i="2"/>
  <c r="V895" i="2"/>
  <c r="W895" i="2"/>
  <c r="X895" i="2"/>
  <c r="V896" i="2"/>
  <c r="W896" i="2"/>
  <c r="X896" i="2"/>
  <c r="V897" i="2"/>
  <c r="W897" i="2"/>
  <c r="X897" i="2"/>
  <c r="V898" i="2"/>
  <c r="W898" i="2"/>
  <c r="X898" i="2"/>
  <c r="V899" i="2"/>
  <c r="W899" i="2"/>
  <c r="X899" i="2"/>
  <c r="V900" i="2"/>
  <c r="W900" i="2"/>
  <c r="X900" i="2"/>
  <c r="V901" i="2"/>
  <c r="W901" i="2"/>
  <c r="X901" i="2"/>
  <c r="V902" i="2"/>
  <c r="W902" i="2"/>
  <c r="X902" i="2"/>
  <c r="V903" i="2"/>
  <c r="W903" i="2"/>
  <c r="X903" i="2"/>
  <c r="V904" i="2"/>
  <c r="W904" i="2"/>
  <c r="X904" i="2"/>
  <c r="V905" i="2"/>
  <c r="W905" i="2"/>
  <c r="X905" i="2"/>
  <c r="V906" i="2"/>
  <c r="W906" i="2"/>
  <c r="X906" i="2"/>
  <c r="V907" i="2"/>
  <c r="W907" i="2"/>
  <c r="X907" i="2"/>
  <c r="V908" i="2"/>
  <c r="W908" i="2"/>
  <c r="X908" i="2"/>
  <c r="V909" i="2"/>
  <c r="W909" i="2"/>
  <c r="X909" i="2"/>
  <c r="V910" i="2"/>
  <c r="W910" i="2"/>
  <c r="X910" i="2"/>
  <c r="V911" i="2"/>
  <c r="W911" i="2"/>
  <c r="X911" i="2"/>
  <c r="V912" i="2"/>
  <c r="W912" i="2"/>
  <c r="X912" i="2"/>
  <c r="V913" i="2"/>
  <c r="W913" i="2"/>
  <c r="X913" i="2"/>
  <c r="V914" i="2"/>
  <c r="W914" i="2"/>
  <c r="X914" i="2"/>
  <c r="V915" i="2"/>
  <c r="W915" i="2"/>
  <c r="X915" i="2"/>
  <c r="V916" i="2"/>
  <c r="W916" i="2"/>
  <c r="X916" i="2"/>
  <c r="V917" i="2"/>
  <c r="W917" i="2"/>
  <c r="X917" i="2"/>
  <c r="V918" i="2"/>
  <c r="W918" i="2"/>
  <c r="X918" i="2"/>
  <c r="V919" i="2"/>
  <c r="W919" i="2"/>
  <c r="X919" i="2"/>
  <c r="V920" i="2"/>
  <c r="W920" i="2"/>
  <c r="X920" i="2"/>
  <c r="V921" i="2"/>
  <c r="W921" i="2"/>
  <c r="X921" i="2"/>
  <c r="V922" i="2"/>
  <c r="W922" i="2"/>
  <c r="X922" i="2"/>
  <c r="V923" i="2"/>
  <c r="W923" i="2"/>
  <c r="X923" i="2"/>
  <c r="V924" i="2"/>
  <c r="W924" i="2"/>
  <c r="X924" i="2"/>
  <c r="V925" i="2"/>
  <c r="W925" i="2"/>
  <c r="X925" i="2"/>
  <c r="V926" i="2"/>
  <c r="W926" i="2"/>
  <c r="X926" i="2"/>
  <c r="V927" i="2"/>
  <c r="W927" i="2"/>
  <c r="X927" i="2"/>
  <c r="V928" i="2"/>
  <c r="W928" i="2"/>
  <c r="X928" i="2"/>
  <c r="V929" i="2"/>
  <c r="W929" i="2"/>
  <c r="X929" i="2"/>
  <c r="V930" i="2"/>
  <c r="W930" i="2"/>
  <c r="X930" i="2"/>
  <c r="V931" i="2"/>
  <c r="W931" i="2"/>
  <c r="X931" i="2"/>
  <c r="V932" i="2"/>
  <c r="W932" i="2"/>
  <c r="X932" i="2"/>
  <c r="V933" i="2"/>
  <c r="W933" i="2"/>
  <c r="X933" i="2"/>
  <c r="V934" i="2"/>
  <c r="W934" i="2"/>
  <c r="X934" i="2"/>
  <c r="V935" i="2"/>
  <c r="W935" i="2"/>
  <c r="X935" i="2"/>
  <c r="V936" i="2"/>
  <c r="W936" i="2"/>
  <c r="X936" i="2"/>
  <c r="V937" i="2"/>
  <c r="W937" i="2"/>
  <c r="X937" i="2"/>
  <c r="V938" i="2"/>
  <c r="W938" i="2"/>
  <c r="X938" i="2"/>
  <c r="V939" i="2"/>
  <c r="W939" i="2"/>
  <c r="X939" i="2"/>
  <c r="V940" i="2"/>
  <c r="W940" i="2"/>
  <c r="X940" i="2"/>
  <c r="V941" i="2"/>
  <c r="W941" i="2"/>
  <c r="X941" i="2"/>
  <c r="V942" i="2"/>
  <c r="W942" i="2"/>
  <c r="X942" i="2"/>
  <c r="V943" i="2"/>
  <c r="W943" i="2"/>
  <c r="X943" i="2"/>
  <c r="V944" i="2"/>
  <c r="W944" i="2"/>
  <c r="X944" i="2"/>
  <c r="V945" i="2"/>
  <c r="W945" i="2"/>
  <c r="X945" i="2"/>
  <c r="V946" i="2"/>
  <c r="W946" i="2"/>
  <c r="X946" i="2"/>
  <c r="V947" i="2"/>
  <c r="W947" i="2"/>
  <c r="X947" i="2"/>
  <c r="V948" i="2"/>
  <c r="W948" i="2"/>
  <c r="X948" i="2"/>
  <c r="V949" i="2"/>
  <c r="W949" i="2"/>
  <c r="X949" i="2"/>
  <c r="V950" i="2"/>
  <c r="W950" i="2"/>
  <c r="X950" i="2"/>
  <c r="V951" i="2"/>
  <c r="W951" i="2"/>
  <c r="X951" i="2"/>
  <c r="V952" i="2"/>
  <c r="W952" i="2"/>
  <c r="X952" i="2"/>
  <c r="V953" i="2"/>
  <c r="W953" i="2"/>
  <c r="X953" i="2"/>
  <c r="V954" i="2"/>
  <c r="W954" i="2"/>
  <c r="X954" i="2"/>
  <c r="V955" i="2"/>
  <c r="W955" i="2"/>
  <c r="X955" i="2"/>
  <c r="V956" i="2"/>
  <c r="W956" i="2"/>
  <c r="X956" i="2"/>
  <c r="V957" i="2"/>
  <c r="W957" i="2"/>
  <c r="X957" i="2"/>
  <c r="V958" i="2"/>
  <c r="W958" i="2"/>
  <c r="X958" i="2"/>
  <c r="V959" i="2"/>
  <c r="W959" i="2"/>
  <c r="X959" i="2"/>
  <c r="V960" i="2"/>
  <c r="W960" i="2"/>
  <c r="X960" i="2"/>
  <c r="V961" i="2"/>
  <c r="W961" i="2"/>
  <c r="X961" i="2"/>
  <c r="V962" i="2"/>
  <c r="W962" i="2"/>
  <c r="X962" i="2"/>
  <c r="V963" i="2"/>
  <c r="W963" i="2"/>
  <c r="X963" i="2"/>
  <c r="V964" i="2"/>
  <c r="W964" i="2"/>
  <c r="X964" i="2"/>
  <c r="V965" i="2"/>
  <c r="W965" i="2"/>
  <c r="X965" i="2"/>
  <c r="V966" i="2"/>
  <c r="W966" i="2"/>
  <c r="X966" i="2"/>
  <c r="V967" i="2"/>
  <c r="W967" i="2"/>
  <c r="X967" i="2"/>
  <c r="V968" i="2"/>
  <c r="W968" i="2"/>
  <c r="X968" i="2"/>
  <c r="V969" i="2"/>
  <c r="W969" i="2"/>
  <c r="X969" i="2"/>
  <c r="V970" i="2"/>
  <c r="W970" i="2"/>
  <c r="X970" i="2"/>
  <c r="V971" i="2"/>
  <c r="W971" i="2"/>
  <c r="X971" i="2"/>
  <c r="V972" i="2"/>
  <c r="W972" i="2"/>
  <c r="X972" i="2"/>
  <c r="V973" i="2"/>
  <c r="W973" i="2"/>
  <c r="X973" i="2"/>
  <c r="V974" i="2"/>
  <c r="W974" i="2"/>
  <c r="X974" i="2"/>
  <c r="V975" i="2"/>
  <c r="W975" i="2"/>
  <c r="X975" i="2"/>
  <c r="V976" i="2"/>
  <c r="W976" i="2"/>
  <c r="X976" i="2"/>
  <c r="V977" i="2"/>
  <c r="W977" i="2"/>
  <c r="X977" i="2"/>
  <c r="V978" i="2"/>
  <c r="W978" i="2"/>
  <c r="X978" i="2"/>
  <c r="V979" i="2"/>
  <c r="W979" i="2"/>
  <c r="X979" i="2"/>
  <c r="V980" i="2"/>
  <c r="W980" i="2"/>
  <c r="X980" i="2"/>
  <c r="V981" i="2"/>
  <c r="W981" i="2"/>
  <c r="X981" i="2"/>
  <c r="V982" i="2"/>
  <c r="W982" i="2"/>
  <c r="X982" i="2"/>
  <c r="V983" i="2"/>
  <c r="W983" i="2"/>
  <c r="X983" i="2"/>
  <c r="V984" i="2"/>
  <c r="W984" i="2"/>
  <c r="X984" i="2"/>
  <c r="V985" i="2"/>
  <c r="W985" i="2"/>
  <c r="X985" i="2"/>
  <c r="V986" i="2"/>
  <c r="W986" i="2"/>
  <c r="X986" i="2"/>
  <c r="V987" i="2"/>
  <c r="W987" i="2"/>
  <c r="X987" i="2"/>
  <c r="V988" i="2"/>
  <c r="W988" i="2"/>
  <c r="X988" i="2"/>
  <c r="V989" i="2"/>
  <c r="W989" i="2"/>
  <c r="X989" i="2"/>
  <c r="V990" i="2"/>
  <c r="W990" i="2"/>
  <c r="X990" i="2"/>
  <c r="V991" i="2"/>
  <c r="W991" i="2"/>
  <c r="X991" i="2"/>
  <c r="V992" i="2"/>
  <c r="W992" i="2"/>
  <c r="X992" i="2"/>
  <c r="V993" i="2"/>
  <c r="W993" i="2"/>
  <c r="X993" i="2"/>
  <c r="V994" i="2"/>
  <c r="W994" i="2"/>
  <c r="X994" i="2"/>
  <c r="V995" i="2"/>
  <c r="W995" i="2"/>
  <c r="X995" i="2"/>
  <c r="V996" i="2"/>
  <c r="W996" i="2"/>
  <c r="X996" i="2"/>
  <c r="V997" i="2"/>
  <c r="W997" i="2"/>
  <c r="X997" i="2"/>
  <c r="V998" i="2"/>
  <c r="W998" i="2"/>
  <c r="X998" i="2"/>
  <c r="V999" i="2"/>
  <c r="W999" i="2"/>
  <c r="X999" i="2"/>
  <c r="V1000" i="2"/>
  <c r="W1000" i="2"/>
  <c r="X1000" i="2"/>
  <c r="V1001" i="2"/>
  <c r="W1001" i="2"/>
  <c r="X1001" i="2"/>
  <c r="V1002" i="2"/>
  <c r="W1002" i="2"/>
  <c r="X1002" i="2"/>
  <c r="V1003" i="2"/>
  <c r="W1003" i="2"/>
  <c r="X1003" i="2"/>
  <c r="V1004" i="2"/>
  <c r="W1004" i="2"/>
  <c r="X1004" i="2"/>
  <c r="V1005" i="2"/>
  <c r="W1005" i="2"/>
  <c r="X1005" i="2"/>
  <c r="X5" i="2"/>
  <c r="W5" i="2"/>
  <c r="V5"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U509" i="2"/>
  <c r="U510" i="2"/>
  <c r="U511" i="2"/>
  <c r="U512" i="2"/>
  <c r="U513" i="2"/>
  <c r="U514" i="2"/>
  <c r="U515" i="2"/>
  <c r="U516" i="2"/>
  <c r="U517" i="2"/>
  <c r="U518" i="2"/>
  <c r="U519" i="2"/>
  <c r="U520" i="2"/>
  <c r="U521" i="2"/>
  <c r="U522" i="2"/>
  <c r="U523" i="2"/>
  <c r="U524" i="2"/>
  <c r="U525" i="2"/>
  <c r="U526" i="2"/>
  <c r="U527" i="2"/>
  <c r="U528" i="2"/>
  <c r="U529" i="2"/>
  <c r="U530" i="2"/>
  <c r="U531" i="2"/>
  <c r="U532" i="2"/>
  <c r="U533" i="2"/>
  <c r="U534" i="2"/>
  <c r="U535" i="2"/>
  <c r="U536" i="2"/>
  <c r="U537" i="2"/>
  <c r="U538" i="2"/>
  <c r="U539" i="2"/>
  <c r="U540" i="2"/>
  <c r="U541" i="2"/>
  <c r="U542" i="2"/>
  <c r="U543" i="2"/>
  <c r="U544" i="2"/>
  <c r="U545" i="2"/>
  <c r="U546" i="2"/>
  <c r="U547" i="2"/>
  <c r="U548" i="2"/>
  <c r="U549" i="2"/>
  <c r="U550" i="2"/>
  <c r="U551" i="2"/>
  <c r="U552" i="2"/>
  <c r="U553" i="2"/>
  <c r="U554" i="2"/>
  <c r="U555" i="2"/>
  <c r="U556" i="2"/>
  <c r="U557" i="2"/>
  <c r="U558" i="2"/>
  <c r="U559" i="2"/>
  <c r="U560" i="2"/>
  <c r="U561" i="2"/>
  <c r="U562" i="2"/>
  <c r="U563" i="2"/>
  <c r="U564" i="2"/>
  <c r="U565" i="2"/>
  <c r="U566" i="2"/>
  <c r="U567" i="2"/>
  <c r="U568" i="2"/>
  <c r="U569" i="2"/>
  <c r="U570" i="2"/>
  <c r="U571" i="2"/>
  <c r="U572" i="2"/>
  <c r="U573" i="2"/>
  <c r="U574" i="2"/>
  <c r="U575" i="2"/>
  <c r="U576" i="2"/>
  <c r="U577" i="2"/>
  <c r="U578" i="2"/>
  <c r="U579" i="2"/>
  <c r="U580" i="2"/>
  <c r="U581" i="2"/>
  <c r="U582" i="2"/>
  <c r="U583" i="2"/>
  <c r="U584" i="2"/>
  <c r="U585" i="2"/>
  <c r="U586" i="2"/>
  <c r="U587" i="2"/>
  <c r="U588" i="2"/>
  <c r="U589" i="2"/>
  <c r="U590" i="2"/>
  <c r="U591" i="2"/>
  <c r="U592" i="2"/>
  <c r="U593" i="2"/>
  <c r="U594" i="2"/>
  <c r="U595" i="2"/>
  <c r="U596" i="2"/>
  <c r="U597" i="2"/>
  <c r="U598" i="2"/>
  <c r="U599" i="2"/>
  <c r="U600" i="2"/>
  <c r="U601" i="2"/>
  <c r="U602" i="2"/>
  <c r="U603" i="2"/>
  <c r="U604" i="2"/>
  <c r="U605" i="2"/>
  <c r="U606" i="2"/>
  <c r="U607" i="2"/>
  <c r="U608" i="2"/>
  <c r="U609" i="2"/>
  <c r="U610" i="2"/>
  <c r="U611" i="2"/>
  <c r="U612" i="2"/>
  <c r="U613" i="2"/>
  <c r="U614" i="2"/>
  <c r="U615" i="2"/>
  <c r="U616" i="2"/>
  <c r="U617" i="2"/>
  <c r="U618" i="2"/>
  <c r="U619" i="2"/>
  <c r="U620" i="2"/>
  <c r="U621" i="2"/>
  <c r="U622" i="2"/>
  <c r="U623" i="2"/>
  <c r="U624" i="2"/>
  <c r="U625" i="2"/>
  <c r="U626" i="2"/>
  <c r="U627" i="2"/>
  <c r="U628" i="2"/>
  <c r="U629" i="2"/>
  <c r="U630" i="2"/>
  <c r="U631" i="2"/>
  <c r="U632" i="2"/>
  <c r="U633" i="2"/>
  <c r="U634" i="2"/>
  <c r="U635" i="2"/>
  <c r="U636" i="2"/>
  <c r="U637" i="2"/>
  <c r="U638" i="2"/>
  <c r="U639" i="2"/>
  <c r="U640" i="2"/>
  <c r="U641" i="2"/>
  <c r="U642" i="2"/>
  <c r="U643" i="2"/>
  <c r="U644" i="2"/>
  <c r="U645" i="2"/>
  <c r="U646" i="2"/>
  <c r="U647" i="2"/>
  <c r="U648" i="2"/>
  <c r="U649" i="2"/>
  <c r="U650" i="2"/>
  <c r="U651" i="2"/>
  <c r="U652" i="2"/>
  <c r="U653" i="2"/>
  <c r="U654" i="2"/>
  <c r="U655" i="2"/>
  <c r="U656" i="2"/>
  <c r="U657" i="2"/>
  <c r="U658" i="2"/>
  <c r="U659" i="2"/>
  <c r="U660" i="2"/>
  <c r="U661" i="2"/>
  <c r="U662" i="2"/>
  <c r="U663" i="2"/>
  <c r="U664" i="2"/>
  <c r="U665" i="2"/>
  <c r="U666" i="2"/>
  <c r="U667" i="2"/>
  <c r="U668" i="2"/>
  <c r="U669" i="2"/>
  <c r="U670" i="2"/>
  <c r="U671" i="2"/>
  <c r="U672" i="2"/>
  <c r="U673" i="2"/>
  <c r="U674" i="2"/>
  <c r="U675" i="2"/>
  <c r="U676" i="2"/>
  <c r="U677" i="2"/>
  <c r="U678" i="2"/>
  <c r="U679" i="2"/>
  <c r="U680" i="2"/>
  <c r="U681" i="2"/>
  <c r="U682" i="2"/>
  <c r="U683" i="2"/>
  <c r="U684" i="2"/>
  <c r="U685" i="2"/>
  <c r="U686" i="2"/>
  <c r="U687" i="2"/>
  <c r="U688" i="2"/>
  <c r="U689" i="2"/>
  <c r="U690" i="2"/>
  <c r="U691" i="2"/>
  <c r="U692" i="2"/>
  <c r="U693" i="2"/>
  <c r="U694" i="2"/>
  <c r="U695" i="2"/>
  <c r="U696" i="2"/>
  <c r="U697" i="2"/>
  <c r="U698" i="2"/>
  <c r="U699" i="2"/>
  <c r="U700" i="2"/>
  <c r="U701" i="2"/>
  <c r="U702" i="2"/>
  <c r="U703" i="2"/>
  <c r="U704" i="2"/>
  <c r="U705" i="2"/>
  <c r="U706" i="2"/>
  <c r="U707" i="2"/>
  <c r="U708" i="2"/>
  <c r="U709" i="2"/>
  <c r="U710" i="2"/>
  <c r="U711" i="2"/>
  <c r="U712" i="2"/>
  <c r="U713" i="2"/>
  <c r="U714" i="2"/>
  <c r="U715" i="2"/>
  <c r="U716" i="2"/>
  <c r="U717" i="2"/>
  <c r="U718" i="2"/>
  <c r="U719" i="2"/>
  <c r="U720" i="2"/>
  <c r="U721" i="2"/>
  <c r="U722" i="2"/>
  <c r="U723" i="2"/>
  <c r="U724" i="2"/>
  <c r="U725" i="2"/>
  <c r="U726" i="2"/>
  <c r="U727" i="2"/>
  <c r="U728" i="2"/>
  <c r="U729" i="2"/>
  <c r="U730" i="2"/>
  <c r="U731" i="2"/>
  <c r="U732" i="2"/>
  <c r="U733" i="2"/>
  <c r="U734" i="2"/>
  <c r="U735" i="2"/>
  <c r="U736" i="2"/>
  <c r="U737" i="2"/>
  <c r="U738" i="2"/>
  <c r="U739" i="2"/>
  <c r="U740" i="2"/>
  <c r="U741" i="2"/>
  <c r="U742" i="2"/>
  <c r="U743" i="2"/>
  <c r="U744" i="2"/>
  <c r="U745" i="2"/>
  <c r="U746" i="2"/>
  <c r="U747" i="2"/>
  <c r="U748" i="2"/>
  <c r="U749" i="2"/>
  <c r="U750" i="2"/>
  <c r="U751" i="2"/>
  <c r="U752" i="2"/>
  <c r="U753" i="2"/>
  <c r="U754" i="2"/>
  <c r="U755" i="2"/>
  <c r="U756" i="2"/>
  <c r="U757" i="2"/>
  <c r="U758" i="2"/>
  <c r="U759" i="2"/>
  <c r="U760" i="2"/>
  <c r="U761" i="2"/>
  <c r="U762" i="2"/>
  <c r="U763" i="2"/>
  <c r="U764" i="2"/>
  <c r="U765" i="2"/>
  <c r="U766" i="2"/>
  <c r="U767" i="2"/>
  <c r="U768" i="2"/>
  <c r="U769" i="2"/>
  <c r="U770" i="2"/>
  <c r="U771" i="2"/>
  <c r="U772" i="2"/>
  <c r="U773" i="2"/>
  <c r="U774" i="2"/>
  <c r="U775" i="2"/>
  <c r="U776" i="2"/>
  <c r="U777" i="2"/>
  <c r="U778" i="2"/>
  <c r="U779" i="2"/>
  <c r="U780" i="2"/>
  <c r="U781" i="2"/>
  <c r="U782" i="2"/>
  <c r="U783" i="2"/>
  <c r="U784" i="2"/>
  <c r="U785" i="2"/>
  <c r="U786" i="2"/>
  <c r="U787" i="2"/>
  <c r="U788" i="2"/>
  <c r="U789" i="2"/>
  <c r="U790" i="2"/>
  <c r="U791" i="2"/>
  <c r="U792" i="2"/>
  <c r="U793" i="2"/>
  <c r="U794" i="2"/>
  <c r="U795" i="2"/>
  <c r="U796" i="2"/>
  <c r="U797" i="2"/>
  <c r="U798" i="2"/>
  <c r="U799" i="2"/>
  <c r="U800" i="2"/>
  <c r="U801" i="2"/>
  <c r="U802" i="2"/>
  <c r="U803" i="2"/>
  <c r="U804" i="2"/>
  <c r="U805" i="2"/>
  <c r="U806" i="2"/>
  <c r="U807" i="2"/>
  <c r="U808" i="2"/>
  <c r="U809" i="2"/>
  <c r="U810" i="2"/>
  <c r="U811" i="2"/>
  <c r="U812" i="2"/>
  <c r="U813" i="2"/>
  <c r="U814" i="2"/>
  <c r="U815" i="2"/>
  <c r="U816" i="2"/>
  <c r="U817" i="2"/>
  <c r="U818" i="2"/>
  <c r="U819" i="2"/>
  <c r="U820" i="2"/>
  <c r="U821" i="2"/>
  <c r="U822" i="2"/>
  <c r="U823" i="2"/>
  <c r="U824" i="2"/>
  <c r="U825" i="2"/>
  <c r="U826" i="2"/>
  <c r="U827" i="2"/>
  <c r="U828" i="2"/>
  <c r="U829" i="2"/>
  <c r="U830" i="2"/>
  <c r="U831" i="2"/>
  <c r="U832" i="2"/>
  <c r="U833" i="2"/>
  <c r="U834" i="2"/>
  <c r="U835" i="2"/>
  <c r="U836" i="2"/>
  <c r="U837" i="2"/>
  <c r="U838" i="2"/>
  <c r="U839" i="2"/>
  <c r="U840" i="2"/>
  <c r="U841" i="2"/>
  <c r="U842" i="2"/>
  <c r="U843" i="2"/>
  <c r="U844" i="2"/>
  <c r="U845" i="2"/>
  <c r="U846" i="2"/>
  <c r="U847" i="2"/>
  <c r="U848" i="2"/>
  <c r="U849" i="2"/>
  <c r="U850" i="2"/>
  <c r="U851" i="2"/>
  <c r="U852" i="2"/>
  <c r="U853" i="2"/>
  <c r="U854" i="2"/>
  <c r="U855" i="2"/>
  <c r="U856" i="2"/>
  <c r="U857" i="2"/>
  <c r="U858" i="2"/>
  <c r="U859" i="2"/>
  <c r="U860" i="2"/>
  <c r="U861" i="2"/>
  <c r="U862" i="2"/>
  <c r="U863" i="2"/>
  <c r="U864" i="2"/>
  <c r="U865" i="2"/>
  <c r="U866" i="2"/>
  <c r="U867" i="2"/>
  <c r="U868" i="2"/>
  <c r="U869" i="2"/>
  <c r="U870" i="2"/>
  <c r="U871" i="2"/>
  <c r="U872" i="2"/>
  <c r="U873" i="2"/>
  <c r="U874" i="2"/>
  <c r="U875" i="2"/>
  <c r="U876" i="2"/>
  <c r="U877" i="2"/>
  <c r="U878" i="2"/>
  <c r="U879" i="2"/>
  <c r="U880" i="2"/>
  <c r="U881" i="2"/>
  <c r="U882" i="2"/>
  <c r="U883" i="2"/>
  <c r="U884" i="2"/>
  <c r="U885" i="2"/>
  <c r="U886" i="2"/>
  <c r="U887" i="2"/>
  <c r="U888" i="2"/>
  <c r="U889" i="2"/>
  <c r="U890" i="2"/>
  <c r="U891" i="2"/>
  <c r="U892" i="2"/>
  <c r="U893" i="2"/>
  <c r="U894" i="2"/>
  <c r="U895" i="2"/>
  <c r="U896" i="2"/>
  <c r="U897" i="2"/>
  <c r="U898" i="2"/>
  <c r="U899" i="2"/>
  <c r="U900" i="2"/>
  <c r="U901" i="2"/>
  <c r="U902" i="2"/>
  <c r="U903" i="2"/>
  <c r="U904" i="2"/>
  <c r="U905" i="2"/>
  <c r="U906" i="2"/>
  <c r="U907" i="2"/>
  <c r="U908" i="2"/>
  <c r="U909" i="2"/>
  <c r="U910" i="2"/>
  <c r="U911" i="2"/>
  <c r="U912" i="2"/>
  <c r="U913" i="2"/>
  <c r="U914" i="2"/>
  <c r="U915" i="2"/>
  <c r="U916" i="2"/>
  <c r="U917" i="2"/>
  <c r="U918" i="2"/>
  <c r="U919" i="2"/>
  <c r="U920" i="2"/>
  <c r="U921" i="2"/>
  <c r="U922" i="2"/>
  <c r="U923" i="2"/>
  <c r="U924" i="2"/>
  <c r="U925" i="2"/>
  <c r="U926" i="2"/>
  <c r="U927" i="2"/>
  <c r="U928" i="2"/>
  <c r="U929" i="2"/>
  <c r="U930" i="2"/>
  <c r="U931" i="2"/>
  <c r="U932" i="2"/>
  <c r="U933" i="2"/>
  <c r="U934" i="2"/>
  <c r="U935" i="2"/>
  <c r="U936" i="2"/>
  <c r="U937" i="2"/>
  <c r="U938" i="2"/>
  <c r="U939" i="2"/>
  <c r="U940" i="2"/>
  <c r="U941" i="2"/>
  <c r="U942" i="2"/>
  <c r="U943" i="2"/>
  <c r="U944" i="2"/>
  <c r="U945" i="2"/>
  <c r="U946" i="2"/>
  <c r="U947" i="2"/>
  <c r="U948" i="2"/>
  <c r="U949" i="2"/>
  <c r="U950" i="2"/>
  <c r="U951" i="2"/>
  <c r="U952" i="2"/>
  <c r="U953" i="2"/>
  <c r="U954" i="2"/>
  <c r="U955" i="2"/>
  <c r="U956" i="2"/>
  <c r="U957" i="2"/>
  <c r="U958" i="2"/>
  <c r="U959" i="2"/>
  <c r="U960" i="2"/>
  <c r="U961" i="2"/>
  <c r="U962" i="2"/>
  <c r="U963" i="2"/>
  <c r="U964" i="2"/>
  <c r="U965" i="2"/>
  <c r="U966" i="2"/>
  <c r="U967" i="2"/>
  <c r="U968" i="2"/>
  <c r="U969" i="2"/>
  <c r="U970" i="2"/>
  <c r="U971" i="2"/>
  <c r="U972" i="2"/>
  <c r="U973" i="2"/>
  <c r="U974" i="2"/>
  <c r="U975" i="2"/>
  <c r="U976" i="2"/>
  <c r="U977" i="2"/>
  <c r="U978" i="2"/>
  <c r="U979" i="2"/>
  <c r="U980" i="2"/>
  <c r="U981" i="2"/>
  <c r="U982" i="2"/>
  <c r="U983" i="2"/>
  <c r="U984" i="2"/>
  <c r="U985" i="2"/>
  <c r="U986" i="2"/>
  <c r="U987" i="2"/>
  <c r="U988" i="2"/>
  <c r="U989" i="2"/>
  <c r="U990" i="2"/>
  <c r="U991" i="2"/>
  <c r="U992" i="2"/>
  <c r="U993" i="2"/>
  <c r="U994" i="2"/>
  <c r="U995" i="2"/>
  <c r="U996" i="2"/>
  <c r="U997" i="2"/>
  <c r="U998" i="2"/>
  <c r="U999" i="2"/>
  <c r="U1000" i="2"/>
  <c r="U1001" i="2"/>
  <c r="U1002" i="2"/>
  <c r="U1003" i="2"/>
  <c r="U1004" i="2"/>
  <c r="U1005" i="2"/>
  <c r="U6" i="2"/>
  <c r="A4" i="2"/>
  <c r="U5" i="2"/>
  <c r="V1006" i="2" l="1"/>
  <c r="V4" i="2" s="1"/>
  <c r="B8" i="6" s="1"/>
  <c r="W1006" i="2"/>
  <c r="W4" i="2" s="1"/>
  <c r="B10" i="6" s="1"/>
  <c r="X1006" i="2"/>
  <c r="X4" i="2" s="1"/>
  <c r="B12" i="6" s="1"/>
  <c r="U1006" i="2"/>
  <c r="U4" i="2" s="1"/>
  <c r="B6" i="6" s="1"/>
  <c r="N1005"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7" i="2"/>
  <c r="N6" i="2"/>
  <c r="N5" i="2"/>
  <c r="I24" i="4"/>
  <c r="I14" i="4"/>
  <c r="I13" i="4"/>
  <c r="I9" i="4"/>
  <c r="I8" i="4"/>
  <c r="I2" i="4"/>
  <c r="B7" i="6" l="1"/>
  <c r="G7" i="1"/>
  <c r="T7" i="1"/>
  <c r="R10" i="2" l="1"/>
  <c r="R11" i="2"/>
  <c r="R12" i="2"/>
  <c r="R13" i="2"/>
  <c r="R14" i="2"/>
  <c r="R16" i="2"/>
  <c r="R17" i="2"/>
  <c r="R18" i="2"/>
  <c r="R19" i="2"/>
  <c r="R20" i="2"/>
  <c r="R21" i="2"/>
  <c r="R22" i="2"/>
  <c r="R23" i="2"/>
  <c r="R24" i="2"/>
  <c r="R25" i="2"/>
  <c r="R26" i="2"/>
  <c r="R27"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Q6" i="2"/>
  <c r="Q7" i="2"/>
  <c r="Q8" i="2"/>
  <c r="Q9" i="2"/>
  <c r="Q10" i="2"/>
  <c r="Q11" i="2"/>
  <c r="Q12" i="2"/>
  <c r="AC12" i="2" s="1"/>
  <c r="Q13" i="2"/>
  <c r="Q14" i="2"/>
  <c r="Q15" i="2"/>
  <c r="Q16" i="2"/>
  <c r="AB16" i="2" s="1"/>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Q1001" i="2"/>
  <c r="Q1002" i="2"/>
  <c r="Q1003" i="2"/>
  <c r="Q1004" i="2"/>
  <c r="AB1004" i="2" s="1"/>
  <c r="Q1005" i="2"/>
  <c r="Q5" i="2"/>
  <c r="I60" i="4"/>
  <c r="I65" i="4"/>
  <c r="B23" i="6" s="1"/>
  <c r="I43" i="4"/>
  <c r="I64" i="4" s="1"/>
  <c r="B21" i="6" s="1"/>
  <c r="D5" i="3"/>
  <c r="D6" i="3"/>
  <c r="D7" i="3"/>
  <c r="D8" i="3"/>
  <c r="D9" i="3"/>
  <c r="D10" i="3"/>
  <c r="C4" i="2"/>
  <c r="B9" i="6" s="1"/>
  <c r="D4" i="2"/>
  <c r="B11" i="6" s="1"/>
  <c r="E4" i="2"/>
  <c r="B13" i="6" s="1"/>
  <c r="G4" i="2"/>
  <c r="H4" i="2"/>
  <c r="B20" i="6" s="1"/>
  <c r="I4" i="2"/>
  <c r="B22" i="6" s="1"/>
  <c r="J4" i="2"/>
  <c r="B24" i="6" s="1"/>
  <c r="O4" i="2"/>
  <c r="P4" i="2"/>
  <c r="Z5" i="2"/>
  <c r="R6" i="2"/>
  <c r="Z6" i="2"/>
  <c r="AB6" i="2"/>
  <c r="AC6" i="2"/>
  <c r="R7" i="2"/>
  <c r="Z7" i="2"/>
  <c r="AB7" i="2"/>
  <c r="AC7" i="2"/>
  <c r="R8" i="2"/>
  <c r="Z8" i="2"/>
  <c r="AB8" i="2"/>
  <c r="AC8" i="2"/>
  <c r="R9" i="2"/>
  <c r="Z9" i="2"/>
  <c r="AB9" i="2"/>
  <c r="AC9" i="2"/>
  <c r="Z10" i="2"/>
  <c r="AB10" i="2"/>
  <c r="AC10" i="2"/>
  <c r="Z11" i="2"/>
  <c r="AB11" i="2"/>
  <c r="AC11" i="2"/>
  <c r="Z12" i="2"/>
  <c r="AB12" i="2"/>
  <c r="Z13" i="2"/>
  <c r="AB13" i="2"/>
  <c r="AC13" i="2"/>
  <c r="Z14" i="2"/>
  <c r="AB14" i="2"/>
  <c r="AC14" i="2"/>
  <c r="R15" i="2"/>
  <c r="Z15" i="2"/>
  <c r="AB15" i="2"/>
  <c r="AC15" i="2"/>
  <c r="Z16" i="2"/>
  <c r="AC16" i="2"/>
  <c r="Z17" i="2"/>
  <c r="AB17" i="2"/>
  <c r="AC17" i="2"/>
  <c r="Z18" i="2"/>
  <c r="AB18" i="2"/>
  <c r="AC18" i="2"/>
  <c r="Z19" i="2"/>
  <c r="AB19" i="2"/>
  <c r="AC19" i="2"/>
  <c r="Z20" i="2"/>
  <c r="AB20" i="2"/>
  <c r="AC20" i="2"/>
  <c r="Z21" i="2"/>
  <c r="AB21" i="2"/>
  <c r="AC21" i="2"/>
  <c r="Z22" i="2"/>
  <c r="AB22" i="2"/>
  <c r="AC22" i="2"/>
  <c r="Z23" i="2"/>
  <c r="AB23" i="2"/>
  <c r="AC23" i="2"/>
  <c r="Z24" i="2"/>
  <c r="AB24" i="2"/>
  <c r="AC24" i="2"/>
  <c r="Z25" i="2"/>
  <c r="AB25" i="2"/>
  <c r="AC25" i="2"/>
  <c r="Z26" i="2"/>
  <c r="AB26" i="2"/>
  <c r="AC26" i="2"/>
  <c r="Z27" i="2"/>
  <c r="AB27" i="2"/>
  <c r="AC27" i="2"/>
  <c r="R28" i="2"/>
  <c r="Z28" i="2"/>
  <c r="AB28" i="2"/>
  <c r="AC28" i="2"/>
  <c r="Z29" i="2"/>
  <c r="AB29" i="2"/>
  <c r="AC29" i="2"/>
  <c r="Z30" i="2"/>
  <c r="AB30" i="2"/>
  <c r="AC30" i="2"/>
  <c r="Z31" i="2"/>
  <c r="AB31" i="2"/>
  <c r="AC31" i="2"/>
  <c r="Z32" i="2"/>
  <c r="AB32" i="2"/>
  <c r="AC32" i="2"/>
  <c r="Z33" i="2"/>
  <c r="AB33" i="2"/>
  <c r="AC33" i="2"/>
  <c r="Z34" i="2"/>
  <c r="AB34" i="2"/>
  <c r="AC34" i="2"/>
  <c r="Z35" i="2"/>
  <c r="AB35" i="2"/>
  <c r="AC35" i="2"/>
  <c r="Z36" i="2"/>
  <c r="AB36" i="2"/>
  <c r="AC36" i="2"/>
  <c r="Z37" i="2"/>
  <c r="AB37" i="2"/>
  <c r="AC37" i="2"/>
  <c r="Z38" i="2"/>
  <c r="AB38" i="2"/>
  <c r="AC38" i="2"/>
  <c r="Z39" i="2"/>
  <c r="AB39" i="2"/>
  <c r="AC39" i="2"/>
  <c r="Z40" i="2"/>
  <c r="AB40" i="2"/>
  <c r="AC40" i="2"/>
  <c r="Z41" i="2"/>
  <c r="AB41" i="2"/>
  <c r="AC41" i="2"/>
  <c r="Z42" i="2"/>
  <c r="AB42" i="2"/>
  <c r="AC42" i="2"/>
  <c r="Z43" i="2"/>
  <c r="AB43" i="2"/>
  <c r="AC43" i="2"/>
  <c r="Z44" i="2"/>
  <c r="AB44" i="2"/>
  <c r="AC44" i="2"/>
  <c r="Z45" i="2"/>
  <c r="AB45" i="2"/>
  <c r="AC45" i="2"/>
  <c r="Z46" i="2"/>
  <c r="AB46" i="2"/>
  <c r="AC46" i="2"/>
  <c r="Z47" i="2"/>
  <c r="AB47" i="2"/>
  <c r="AC47" i="2"/>
  <c r="Z48" i="2"/>
  <c r="AB48" i="2"/>
  <c r="AC48" i="2"/>
  <c r="Z49" i="2"/>
  <c r="AB49" i="2"/>
  <c r="AC49" i="2"/>
  <c r="Z50" i="2"/>
  <c r="AB50" i="2"/>
  <c r="AC50" i="2"/>
  <c r="Z51" i="2"/>
  <c r="AB51" i="2"/>
  <c r="AC51" i="2"/>
  <c r="Z52" i="2"/>
  <c r="AB52" i="2"/>
  <c r="AC52" i="2"/>
  <c r="Z53" i="2"/>
  <c r="AB53" i="2"/>
  <c r="AC53" i="2"/>
  <c r="Z54" i="2"/>
  <c r="AB54" i="2"/>
  <c r="AC54" i="2"/>
  <c r="Z55" i="2"/>
  <c r="AB55" i="2"/>
  <c r="AC55" i="2"/>
  <c r="Z56" i="2"/>
  <c r="AB56" i="2"/>
  <c r="AC56" i="2"/>
  <c r="Z57" i="2"/>
  <c r="AB57" i="2"/>
  <c r="AC57" i="2"/>
  <c r="Z58" i="2"/>
  <c r="AB58" i="2"/>
  <c r="AC58" i="2"/>
  <c r="Z59" i="2"/>
  <c r="AB59" i="2"/>
  <c r="AC59" i="2"/>
  <c r="Z60" i="2"/>
  <c r="AB60" i="2"/>
  <c r="AC60" i="2"/>
  <c r="Z61" i="2"/>
  <c r="AB61" i="2"/>
  <c r="AC61" i="2"/>
  <c r="Z62" i="2"/>
  <c r="AB62" i="2"/>
  <c r="AC62" i="2"/>
  <c r="Z63" i="2"/>
  <c r="AB63" i="2"/>
  <c r="AC63" i="2"/>
  <c r="Z64" i="2"/>
  <c r="AB64" i="2"/>
  <c r="AC64" i="2"/>
  <c r="Z65" i="2"/>
  <c r="AB65" i="2"/>
  <c r="AC65" i="2"/>
  <c r="Z66" i="2"/>
  <c r="AB66" i="2"/>
  <c r="AC66" i="2"/>
  <c r="Z67" i="2"/>
  <c r="AB67" i="2"/>
  <c r="AC67" i="2"/>
  <c r="Z68" i="2"/>
  <c r="AB68" i="2"/>
  <c r="AC68" i="2"/>
  <c r="Z69" i="2"/>
  <c r="AB69" i="2"/>
  <c r="AC69" i="2"/>
  <c r="Z70" i="2"/>
  <c r="AB70" i="2"/>
  <c r="AC70" i="2"/>
  <c r="Z71" i="2"/>
  <c r="AB71" i="2"/>
  <c r="AC71" i="2"/>
  <c r="Z72" i="2"/>
  <c r="AB72" i="2"/>
  <c r="AC72" i="2"/>
  <c r="Z73" i="2"/>
  <c r="AB73" i="2"/>
  <c r="AC73" i="2"/>
  <c r="Z74" i="2"/>
  <c r="AB74" i="2"/>
  <c r="AC74" i="2"/>
  <c r="Z75" i="2"/>
  <c r="AB75" i="2"/>
  <c r="AC75" i="2"/>
  <c r="Z76" i="2"/>
  <c r="AB76" i="2"/>
  <c r="AC76" i="2"/>
  <c r="Z77" i="2"/>
  <c r="AB77" i="2"/>
  <c r="AC77" i="2"/>
  <c r="Z78" i="2"/>
  <c r="AB78" i="2"/>
  <c r="AC78" i="2"/>
  <c r="Z79" i="2"/>
  <c r="AB79" i="2"/>
  <c r="AC79" i="2"/>
  <c r="Z80" i="2"/>
  <c r="AB80" i="2"/>
  <c r="AC80" i="2"/>
  <c r="Z81" i="2"/>
  <c r="AB81" i="2"/>
  <c r="AC81" i="2"/>
  <c r="Z82" i="2"/>
  <c r="AB82" i="2"/>
  <c r="AC82" i="2"/>
  <c r="Z83" i="2"/>
  <c r="AB83" i="2"/>
  <c r="AC83" i="2"/>
  <c r="Z84" i="2"/>
  <c r="AB84" i="2"/>
  <c r="AC84" i="2"/>
  <c r="Z85" i="2"/>
  <c r="AB85" i="2"/>
  <c r="AC85" i="2"/>
  <c r="Z86" i="2"/>
  <c r="AB86" i="2"/>
  <c r="AC86" i="2"/>
  <c r="Z87" i="2"/>
  <c r="AB87" i="2"/>
  <c r="AC87" i="2"/>
  <c r="Z88" i="2"/>
  <c r="AB88" i="2"/>
  <c r="AC88" i="2"/>
  <c r="Z89" i="2"/>
  <c r="AB89" i="2"/>
  <c r="AC89" i="2"/>
  <c r="Z90" i="2"/>
  <c r="AB90" i="2"/>
  <c r="AC90" i="2"/>
  <c r="Z91" i="2"/>
  <c r="AB91" i="2"/>
  <c r="AC91" i="2"/>
  <c r="Z92" i="2"/>
  <c r="AB92" i="2"/>
  <c r="AC92" i="2"/>
  <c r="Z93" i="2"/>
  <c r="AB93" i="2"/>
  <c r="AC93" i="2"/>
  <c r="Z94" i="2"/>
  <c r="AB94" i="2"/>
  <c r="AC94" i="2"/>
  <c r="Z95" i="2"/>
  <c r="AB95" i="2"/>
  <c r="AC95" i="2"/>
  <c r="Z96" i="2"/>
  <c r="AB96" i="2"/>
  <c r="AC96" i="2"/>
  <c r="Z97" i="2"/>
  <c r="AB97" i="2"/>
  <c r="AC97" i="2"/>
  <c r="Z98" i="2"/>
  <c r="AB98" i="2"/>
  <c r="AC98" i="2"/>
  <c r="Z99" i="2"/>
  <c r="AB99" i="2"/>
  <c r="AC99" i="2"/>
  <c r="Z100" i="2"/>
  <c r="AB100" i="2"/>
  <c r="AC100" i="2"/>
  <c r="Z101" i="2"/>
  <c r="AB101" i="2"/>
  <c r="AC101" i="2"/>
  <c r="Z102" i="2"/>
  <c r="AB102" i="2"/>
  <c r="AC102" i="2"/>
  <c r="Z103" i="2"/>
  <c r="AB103" i="2"/>
  <c r="AC103" i="2"/>
  <c r="Z104" i="2"/>
  <c r="AB104" i="2"/>
  <c r="AC104" i="2"/>
  <c r="Z105" i="2"/>
  <c r="AB105" i="2"/>
  <c r="AC105" i="2"/>
  <c r="Z106" i="2"/>
  <c r="AB106" i="2"/>
  <c r="AC106" i="2"/>
  <c r="Z107" i="2"/>
  <c r="AB107" i="2"/>
  <c r="AC107" i="2"/>
  <c r="Z108" i="2"/>
  <c r="AB108" i="2"/>
  <c r="AC108" i="2"/>
  <c r="Z109" i="2"/>
  <c r="AB109" i="2"/>
  <c r="AC109" i="2"/>
  <c r="Z110" i="2"/>
  <c r="AB110" i="2"/>
  <c r="AC110" i="2"/>
  <c r="Z111" i="2"/>
  <c r="AB111" i="2"/>
  <c r="AC111" i="2"/>
  <c r="Z112" i="2"/>
  <c r="AB112" i="2"/>
  <c r="AC112" i="2"/>
  <c r="Z113" i="2"/>
  <c r="AB113" i="2"/>
  <c r="AC113" i="2"/>
  <c r="Z114" i="2"/>
  <c r="AB114" i="2"/>
  <c r="AC114" i="2"/>
  <c r="Z115" i="2"/>
  <c r="AB115" i="2"/>
  <c r="AC115" i="2"/>
  <c r="Z116" i="2"/>
  <c r="AB116" i="2"/>
  <c r="AC116" i="2"/>
  <c r="Z117" i="2"/>
  <c r="AB117" i="2"/>
  <c r="AC117" i="2"/>
  <c r="Z118" i="2"/>
  <c r="AB118" i="2"/>
  <c r="AC118" i="2"/>
  <c r="Z119" i="2"/>
  <c r="AB119" i="2"/>
  <c r="AC119" i="2"/>
  <c r="Z120" i="2"/>
  <c r="AB120" i="2"/>
  <c r="AC120" i="2"/>
  <c r="Z121" i="2"/>
  <c r="AB121" i="2"/>
  <c r="AC121" i="2"/>
  <c r="Z122" i="2"/>
  <c r="AB122" i="2"/>
  <c r="AC122" i="2"/>
  <c r="Z123" i="2"/>
  <c r="AB123" i="2"/>
  <c r="AC123" i="2"/>
  <c r="Z124" i="2"/>
  <c r="AB124" i="2"/>
  <c r="AC124" i="2"/>
  <c r="Z125" i="2"/>
  <c r="AB125" i="2"/>
  <c r="AC125" i="2"/>
  <c r="Z126" i="2"/>
  <c r="AB126" i="2"/>
  <c r="AC126" i="2"/>
  <c r="Z127" i="2"/>
  <c r="AB127" i="2"/>
  <c r="AC127" i="2"/>
  <c r="Z128" i="2"/>
  <c r="AB128" i="2"/>
  <c r="AC128" i="2"/>
  <c r="Z129" i="2"/>
  <c r="AB129" i="2"/>
  <c r="AC129" i="2"/>
  <c r="Z130" i="2"/>
  <c r="AB130" i="2"/>
  <c r="AC130" i="2"/>
  <c r="Z131" i="2"/>
  <c r="AB131" i="2"/>
  <c r="AC131" i="2"/>
  <c r="Z132" i="2"/>
  <c r="AB132" i="2"/>
  <c r="AC132" i="2"/>
  <c r="Z133" i="2"/>
  <c r="AB133" i="2"/>
  <c r="AC133" i="2"/>
  <c r="Z134" i="2"/>
  <c r="AB134" i="2"/>
  <c r="AC134" i="2"/>
  <c r="Z135" i="2"/>
  <c r="AB135" i="2"/>
  <c r="AC135" i="2"/>
  <c r="Z136" i="2"/>
  <c r="AB136" i="2"/>
  <c r="AC136" i="2"/>
  <c r="Z137" i="2"/>
  <c r="AB137" i="2"/>
  <c r="AC137" i="2"/>
  <c r="Z138" i="2"/>
  <c r="AB138" i="2"/>
  <c r="AC138" i="2"/>
  <c r="Z139" i="2"/>
  <c r="AB139" i="2"/>
  <c r="AC139" i="2"/>
  <c r="Z140" i="2"/>
  <c r="AB140" i="2"/>
  <c r="AC140" i="2"/>
  <c r="Z141" i="2"/>
  <c r="AB141" i="2"/>
  <c r="AC141" i="2"/>
  <c r="Z142" i="2"/>
  <c r="AB142" i="2"/>
  <c r="AC142" i="2"/>
  <c r="Z143" i="2"/>
  <c r="AB143" i="2"/>
  <c r="AC143" i="2"/>
  <c r="Z144" i="2"/>
  <c r="AB144" i="2"/>
  <c r="AC144" i="2"/>
  <c r="Z145" i="2"/>
  <c r="AB145" i="2"/>
  <c r="AC145" i="2"/>
  <c r="Z146" i="2"/>
  <c r="AB146" i="2"/>
  <c r="AC146" i="2"/>
  <c r="Z147" i="2"/>
  <c r="AB147" i="2"/>
  <c r="AC147" i="2"/>
  <c r="Z148" i="2"/>
  <c r="AB148" i="2"/>
  <c r="AC148" i="2"/>
  <c r="Z149" i="2"/>
  <c r="AB149" i="2"/>
  <c r="AC149" i="2"/>
  <c r="Z150" i="2"/>
  <c r="AB150" i="2"/>
  <c r="AC150" i="2"/>
  <c r="Z151" i="2"/>
  <c r="AB151" i="2"/>
  <c r="AC151" i="2"/>
  <c r="Z152" i="2"/>
  <c r="AB152" i="2"/>
  <c r="AC152" i="2"/>
  <c r="Z153" i="2"/>
  <c r="AB153" i="2"/>
  <c r="AC153" i="2"/>
  <c r="Z154" i="2"/>
  <c r="AB154" i="2"/>
  <c r="AC154" i="2"/>
  <c r="Z155" i="2"/>
  <c r="AB155" i="2"/>
  <c r="AC155" i="2"/>
  <c r="Z156" i="2"/>
  <c r="AB156" i="2"/>
  <c r="AC156" i="2"/>
  <c r="Z157" i="2"/>
  <c r="AB157" i="2"/>
  <c r="AC157" i="2"/>
  <c r="Z158" i="2"/>
  <c r="AB158" i="2"/>
  <c r="AC158" i="2"/>
  <c r="Z159" i="2"/>
  <c r="AB159" i="2"/>
  <c r="AC159" i="2"/>
  <c r="Z160" i="2"/>
  <c r="AB160" i="2"/>
  <c r="AC160" i="2"/>
  <c r="Z161" i="2"/>
  <c r="AB161" i="2"/>
  <c r="AC161" i="2"/>
  <c r="Z162" i="2"/>
  <c r="AB162" i="2"/>
  <c r="AC162" i="2"/>
  <c r="Z163" i="2"/>
  <c r="AB163" i="2"/>
  <c r="AC163" i="2"/>
  <c r="Z164" i="2"/>
  <c r="AB164" i="2"/>
  <c r="AC164" i="2"/>
  <c r="Z165" i="2"/>
  <c r="AB165" i="2"/>
  <c r="AC165" i="2"/>
  <c r="Z166" i="2"/>
  <c r="AB166" i="2"/>
  <c r="AC166" i="2"/>
  <c r="Z167" i="2"/>
  <c r="AB167" i="2"/>
  <c r="AC167" i="2"/>
  <c r="Z168" i="2"/>
  <c r="AB168" i="2"/>
  <c r="AC168" i="2"/>
  <c r="Z169" i="2"/>
  <c r="AB169" i="2"/>
  <c r="AC169" i="2"/>
  <c r="Z170" i="2"/>
  <c r="AB170" i="2"/>
  <c r="AC170" i="2"/>
  <c r="Z171" i="2"/>
  <c r="AB171" i="2"/>
  <c r="AC171" i="2"/>
  <c r="Z172" i="2"/>
  <c r="AB172" i="2"/>
  <c r="AC172" i="2"/>
  <c r="Z173" i="2"/>
  <c r="AB173" i="2"/>
  <c r="AC173" i="2"/>
  <c r="Z174" i="2"/>
  <c r="AB174" i="2"/>
  <c r="AC174" i="2"/>
  <c r="Z175" i="2"/>
  <c r="AB175" i="2"/>
  <c r="AC175" i="2"/>
  <c r="Z176" i="2"/>
  <c r="AB176" i="2"/>
  <c r="AC176" i="2"/>
  <c r="Z177" i="2"/>
  <c r="AB177" i="2"/>
  <c r="AC177" i="2"/>
  <c r="Z178" i="2"/>
  <c r="AB178" i="2"/>
  <c r="AC178" i="2"/>
  <c r="Z179" i="2"/>
  <c r="AB179" i="2"/>
  <c r="AC179" i="2"/>
  <c r="Z180" i="2"/>
  <c r="AB180" i="2"/>
  <c r="AC180" i="2"/>
  <c r="Z181" i="2"/>
  <c r="AB181" i="2"/>
  <c r="AC181" i="2"/>
  <c r="Z182" i="2"/>
  <c r="AB182" i="2"/>
  <c r="AC182" i="2"/>
  <c r="Z183" i="2"/>
  <c r="AB183" i="2"/>
  <c r="AC183" i="2"/>
  <c r="Z184" i="2"/>
  <c r="AB184" i="2"/>
  <c r="AC184" i="2"/>
  <c r="Z185" i="2"/>
  <c r="AB185" i="2"/>
  <c r="AC185" i="2"/>
  <c r="Z186" i="2"/>
  <c r="AB186" i="2"/>
  <c r="AC186" i="2"/>
  <c r="Z187" i="2"/>
  <c r="AB187" i="2"/>
  <c r="AC187" i="2"/>
  <c r="Z188" i="2"/>
  <c r="AB188" i="2"/>
  <c r="AC188" i="2"/>
  <c r="Z189" i="2"/>
  <c r="AB189" i="2"/>
  <c r="AC189" i="2"/>
  <c r="Z190" i="2"/>
  <c r="AB190" i="2"/>
  <c r="AC190" i="2"/>
  <c r="Z191" i="2"/>
  <c r="AB191" i="2"/>
  <c r="AC191" i="2"/>
  <c r="Z192" i="2"/>
  <c r="AB192" i="2"/>
  <c r="AC192" i="2"/>
  <c r="Z193" i="2"/>
  <c r="AB193" i="2"/>
  <c r="AC193" i="2"/>
  <c r="Z194" i="2"/>
  <c r="AB194" i="2"/>
  <c r="AC194" i="2"/>
  <c r="Z195" i="2"/>
  <c r="AB195" i="2"/>
  <c r="AC195" i="2"/>
  <c r="Z196" i="2"/>
  <c r="AB196" i="2"/>
  <c r="AC196" i="2"/>
  <c r="Z197" i="2"/>
  <c r="AB197" i="2"/>
  <c r="AC197" i="2"/>
  <c r="Z198" i="2"/>
  <c r="AB198" i="2"/>
  <c r="AC198" i="2"/>
  <c r="Z199" i="2"/>
  <c r="AB199" i="2"/>
  <c r="AC199" i="2"/>
  <c r="Z200" i="2"/>
  <c r="AB200" i="2"/>
  <c r="AC200" i="2"/>
  <c r="Z201" i="2"/>
  <c r="AB201" i="2"/>
  <c r="AC201" i="2"/>
  <c r="Z202" i="2"/>
  <c r="AB202" i="2"/>
  <c r="AC202" i="2"/>
  <c r="Z203" i="2"/>
  <c r="AB203" i="2"/>
  <c r="AC203" i="2"/>
  <c r="Z204" i="2"/>
  <c r="AB204" i="2"/>
  <c r="AC204" i="2"/>
  <c r="Z205" i="2"/>
  <c r="AB205" i="2"/>
  <c r="AC205" i="2"/>
  <c r="Z206" i="2"/>
  <c r="AB206" i="2"/>
  <c r="AC206" i="2"/>
  <c r="Z207" i="2"/>
  <c r="AB207" i="2"/>
  <c r="AC207" i="2"/>
  <c r="Z208" i="2"/>
  <c r="AB208" i="2"/>
  <c r="AC208" i="2"/>
  <c r="Z209" i="2"/>
  <c r="AB209" i="2"/>
  <c r="AC209" i="2"/>
  <c r="Z210" i="2"/>
  <c r="AB210" i="2"/>
  <c r="AC210" i="2"/>
  <c r="Z211" i="2"/>
  <c r="AB211" i="2"/>
  <c r="AC211" i="2"/>
  <c r="Z212" i="2"/>
  <c r="AB212" i="2"/>
  <c r="AC212" i="2"/>
  <c r="Z213" i="2"/>
  <c r="AB213" i="2"/>
  <c r="AC213" i="2"/>
  <c r="Z214" i="2"/>
  <c r="AB214" i="2"/>
  <c r="AC214" i="2"/>
  <c r="Z215" i="2"/>
  <c r="AB215" i="2"/>
  <c r="AC215" i="2"/>
  <c r="Z216" i="2"/>
  <c r="AB216" i="2"/>
  <c r="AC216" i="2"/>
  <c r="Z217" i="2"/>
  <c r="AB217" i="2"/>
  <c r="AC217" i="2"/>
  <c r="Z218" i="2"/>
  <c r="AB218" i="2"/>
  <c r="AC218" i="2"/>
  <c r="Z219" i="2"/>
  <c r="AB219" i="2"/>
  <c r="AC219" i="2"/>
  <c r="Z220" i="2"/>
  <c r="AB220" i="2"/>
  <c r="AC220" i="2"/>
  <c r="Z221" i="2"/>
  <c r="AB221" i="2"/>
  <c r="AC221" i="2"/>
  <c r="Z222" i="2"/>
  <c r="AB222" i="2"/>
  <c r="AC222" i="2"/>
  <c r="Z223" i="2"/>
  <c r="AB223" i="2"/>
  <c r="AC223" i="2"/>
  <c r="Z224" i="2"/>
  <c r="AB224" i="2"/>
  <c r="AC224" i="2"/>
  <c r="Z225" i="2"/>
  <c r="AB225" i="2"/>
  <c r="AC225" i="2"/>
  <c r="Z226" i="2"/>
  <c r="AB226" i="2"/>
  <c r="AC226" i="2"/>
  <c r="Z227" i="2"/>
  <c r="AB227" i="2"/>
  <c r="AC227" i="2"/>
  <c r="Z228" i="2"/>
  <c r="AB228" i="2"/>
  <c r="AC228" i="2"/>
  <c r="Z229" i="2"/>
  <c r="AB229" i="2"/>
  <c r="AC229" i="2"/>
  <c r="Z230" i="2"/>
  <c r="AB230" i="2"/>
  <c r="AC230" i="2"/>
  <c r="Z231" i="2"/>
  <c r="AB231" i="2"/>
  <c r="AC231" i="2"/>
  <c r="Z232" i="2"/>
  <c r="AB232" i="2"/>
  <c r="AC232" i="2"/>
  <c r="Z233" i="2"/>
  <c r="AB233" i="2"/>
  <c r="AC233" i="2"/>
  <c r="Z234" i="2"/>
  <c r="AB234" i="2"/>
  <c r="AC234" i="2"/>
  <c r="Z235" i="2"/>
  <c r="AB235" i="2"/>
  <c r="AC235" i="2"/>
  <c r="Z236" i="2"/>
  <c r="AB236" i="2"/>
  <c r="AC236" i="2"/>
  <c r="Z237" i="2"/>
  <c r="AB237" i="2"/>
  <c r="AC237" i="2"/>
  <c r="Z238" i="2"/>
  <c r="AB238" i="2"/>
  <c r="AC238" i="2"/>
  <c r="Z239" i="2"/>
  <c r="AB239" i="2"/>
  <c r="AC239" i="2"/>
  <c r="Z240" i="2"/>
  <c r="AB240" i="2"/>
  <c r="AC240" i="2"/>
  <c r="Z241" i="2"/>
  <c r="AB241" i="2"/>
  <c r="AC241" i="2"/>
  <c r="Z242" i="2"/>
  <c r="AB242" i="2"/>
  <c r="AC242" i="2"/>
  <c r="Z243" i="2"/>
  <c r="AB243" i="2"/>
  <c r="AC243" i="2"/>
  <c r="Z244" i="2"/>
  <c r="AB244" i="2"/>
  <c r="AC244" i="2"/>
  <c r="Z245" i="2"/>
  <c r="AB245" i="2"/>
  <c r="AC245" i="2"/>
  <c r="Z246" i="2"/>
  <c r="AB246" i="2"/>
  <c r="AC246" i="2"/>
  <c r="Z247" i="2"/>
  <c r="AB247" i="2"/>
  <c r="AC247" i="2"/>
  <c r="Z248" i="2"/>
  <c r="AB248" i="2"/>
  <c r="AC248" i="2"/>
  <c r="Z249" i="2"/>
  <c r="AB249" i="2"/>
  <c r="AC249" i="2"/>
  <c r="Z250" i="2"/>
  <c r="AB250" i="2"/>
  <c r="AC250" i="2"/>
  <c r="Z251" i="2"/>
  <c r="AB251" i="2"/>
  <c r="AC251" i="2"/>
  <c r="Z252" i="2"/>
  <c r="AB252" i="2"/>
  <c r="AC252" i="2"/>
  <c r="Z253" i="2"/>
  <c r="AB253" i="2"/>
  <c r="AC253" i="2"/>
  <c r="Z254" i="2"/>
  <c r="AB254" i="2"/>
  <c r="AC254" i="2"/>
  <c r="Z255" i="2"/>
  <c r="AB255" i="2"/>
  <c r="AC255" i="2"/>
  <c r="Z256" i="2"/>
  <c r="AB256" i="2"/>
  <c r="AC256" i="2"/>
  <c r="Z257" i="2"/>
  <c r="AB257" i="2"/>
  <c r="AC257" i="2"/>
  <c r="Z258" i="2"/>
  <c r="AB258" i="2"/>
  <c r="AC258" i="2"/>
  <c r="Z259" i="2"/>
  <c r="AB259" i="2"/>
  <c r="AC259" i="2"/>
  <c r="Z260" i="2"/>
  <c r="AB260" i="2"/>
  <c r="AC260" i="2"/>
  <c r="Z261" i="2"/>
  <c r="AB261" i="2"/>
  <c r="AC261" i="2"/>
  <c r="Z262" i="2"/>
  <c r="AB262" i="2"/>
  <c r="AC262" i="2"/>
  <c r="Z263" i="2"/>
  <c r="AB263" i="2"/>
  <c r="AC263" i="2"/>
  <c r="Z264" i="2"/>
  <c r="AB264" i="2"/>
  <c r="AC264" i="2"/>
  <c r="Z265" i="2"/>
  <c r="AB265" i="2"/>
  <c r="AC265" i="2"/>
  <c r="Z266" i="2"/>
  <c r="AB266" i="2"/>
  <c r="AC266" i="2"/>
  <c r="Z267" i="2"/>
  <c r="AB267" i="2"/>
  <c r="AC267" i="2"/>
  <c r="Z268" i="2"/>
  <c r="AB268" i="2"/>
  <c r="AC268" i="2"/>
  <c r="Z269" i="2"/>
  <c r="AB269" i="2"/>
  <c r="AC269" i="2"/>
  <c r="Z270" i="2"/>
  <c r="AB270" i="2"/>
  <c r="AC270" i="2"/>
  <c r="Z271" i="2"/>
  <c r="AB271" i="2"/>
  <c r="AC271" i="2"/>
  <c r="Z272" i="2"/>
  <c r="AB272" i="2"/>
  <c r="AC272" i="2"/>
  <c r="Z273" i="2"/>
  <c r="AB273" i="2"/>
  <c r="AC273" i="2"/>
  <c r="Z274" i="2"/>
  <c r="AB274" i="2"/>
  <c r="AC274" i="2"/>
  <c r="Z275" i="2"/>
  <c r="AB275" i="2"/>
  <c r="AC275" i="2"/>
  <c r="Z276" i="2"/>
  <c r="AB276" i="2"/>
  <c r="AC276" i="2"/>
  <c r="Z277" i="2"/>
  <c r="AB277" i="2"/>
  <c r="AC277" i="2"/>
  <c r="Z278" i="2"/>
  <c r="AB278" i="2"/>
  <c r="AC278" i="2"/>
  <c r="Z279" i="2"/>
  <c r="AB279" i="2"/>
  <c r="AC279" i="2"/>
  <c r="Z280" i="2"/>
  <c r="AB280" i="2"/>
  <c r="AC280" i="2"/>
  <c r="Z281" i="2"/>
  <c r="AB281" i="2"/>
  <c r="AC281" i="2"/>
  <c r="Z282" i="2"/>
  <c r="AB282" i="2"/>
  <c r="AC282" i="2"/>
  <c r="Z283" i="2"/>
  <c r="AB283" i="2"/>
  <c r="AC283" i="2"/>
  <c r="Z284" i="2"/>
  <c r="AB284" i="2"/>
  <c r="AC284" i="2"/>
  <c r="Z285" i="2"/>
  <c r="AB285" i="2"/>
  <c r="AC285" i="2"/>
  <c r="Z286" i="2"/>
  <c r="AB286" i="2"/>
  <c r="AC286" i="2"/>
  <c r="Z287" i="2"/>
  <c r="AB287" i="2"/>
  <c r="AC287" i="2"/>
  <c r="Z288" i="2"/>
  <c r="AB288" i="2"/>
  <c r="AC288" i="2"/>
  <c r="Z289" i="2"/>
  <c r="AB289" i="2"/>
  <c r="AC289" i="2"/>
  <c r="Z290" i="2"/>
  <c r="AB290" i="2"/>
  <c r="AC290" i="2"/>
  <c r="Z291" i="2"/>
  <c r="AB291" i="2"/>
  <c r="AC291" i="2"/>
  <c r="Z292" i="2"/>
  <c r="AB292" i="2"/>
  <c r="AC292" i="2"/>
  <c r="Z293" i="2"/>
  <c r="AB293" i="2"/>
  <c r="AC293" i="2"/>
  <c r="Z294" i="2"/>
  <c r="AB294" i="2"/>
  <c r="AC294" i="2"/>
  <c r="Z295" i="2"/>
  <c r="AB295" i="2"/>
  <c r="AC295" i="2"/>
  <c r="Z296" i="2"/>
  <c r="AB296" i="2"/>
  <c r="AC296" i="2"/>
  <c r="Z297" i="2"/>
  <c r="AB297" i="2"/>
  <c r="AC297" i="2"/>
  <c r="Z298" i="2"/>
  <c r="AB298" i="2"/>
  <c r="AC298" i="2"/>
  <c r="Z299" i="2"/>
  <c r="AB299" i="2"/>
  <c r="AC299" i="2"/>
  <c r="Z300" i="2"/>
  <c r="AB300" i="2"/>
  <c r="AC300" i="2"/>
  <c r="Z301" i="2"/>
  <c r="AB301" i="2"/>
  <c r="AC301" i="2"/>
  <c r="Z302" i="2"/>
  <c r="AB302" i="2"/>
  <c r="AC302" i="2"/>
  <c r="Z303" i="2"/>
  <c r="AB303" i="2"/>
  <c r="AC303" i="2"/>
  <c r="Z304" i="2"/>
  <c r="AB304" i="2"/>
  <c r="AC304" i="2"/>
  <c r="Z305" i="2"/>
  <c r="AB305" i="2"/>
  <c r="AC305" i="2"/>
  <c r="Z306" i="2"/>
  <c r="AB306" i="2"/>
  <c r="AC306" i="2"/>
  <c r="Z307" i="2"/>
  <c r="AB307" i="2"/>
  <c r="AC307" i="2"/>
  <c r="Z308" i="2"/>
  <c r="AB308" i="2"/>
  <c r="AC308" i="2"/>
  <c r="Z309" i="2"/>
  <c r="AB309" i="2"/>
  <c r="AC309" i="2"/>
  <c r="Z310" i="2"/>
  <c r="AB310" i="2"/>
  <c r="AC310" i="2"/>
  <c r="Z311" i="2"/>
  <c r="AB311" i="2"/>
  <c r="AC311" i="2"/>
  <c r="Z312" i="2"/>
  <c r="AB312" i="2"/>
  <c r="AC312" i="2"/>
  <c r="Z313" i="2"/>
  <c r="AB313" i="2"/>
  <c r="AC313" i="2"/>
  <c r="Z314" i="2"/>
  <c r="AB314" i="2"/>
  <c r="AC314" i="2"/>
  <c r="Z315" i="2"/>
  <c r="AB315" i="2"/>
  <c r="AC315" i="2"/>
  <c r="Z316" i="2"/>
  <c r="AB316" i="2"/>
  <c r="AC316" i="2"/>
  <c r="Z317" i="2"/>
  <c r="AB317" i="2"/>
  <c r="AC317" i="2"/>
  <c r="Z318" i="2"/>
  <c r="AB318" i="2"/>
  <c r="AC318" i="2"/>
  <c r="Z319" i="2"/>
  <c r="AB319" i="2"/>
  <c r="AC319" i="2"/>
  <c r="Z320" i="2"/>
  <c r="AB320" i="2"/>
  <c r="AC320" i="2"/>
  <c r="Z321" i="2"/>
  <c r="AB321" i="2"/>
  <c r="AC321" i="2"/>
  <c r="Z322" i="2"/>
  <c r="AB322" i="2"/>
  <c r="AC322" i="2"/>
  <c r="Z323" i="2"/>
  <c r="AB323" i="2"/>
  <c r="AC323" i="2"/>
  <c r="Z324" i="2"/>
  <c r="AB324" i="2"/>
  <c r="AC324" i="2"/>
  <c r="Z325" i="2"/>
  <c r="AB325" i="2"/>
  <c r="AC325" i="2"/>
  <c r="Z326" i="2"/>
  <c r="AB326" i="2"/>
  <c r="AC326" i="2"/>
  <c r="Z327" i="2"/>
  <c r="AB327" i="2"/>
  <c r="AC327" i="2"/>
  <c r="Z328" i="2"/>
  <c r="AB328" i="2"/>
  <c r="AC328" i="2"/>
  <c r="Z329" i="2"/>
  <c r="AB329" i="2"/>
  <c r="AC329" i="2"/>
  <c r="Z330" i="2"/>
  <c r="AB330" i="2"/>
  <c r="AC330" i="2"/>
  <c r="Z331" i="2"/>
  <c r="AB331" i="2"/>
  <c r="AC331" i="2"/>
  <c r="Z332" i="2"/>
  <c r="AB332" i="2"/>
  <c r="AC332" i="2"/>
  <c r="Z333" i="2"/>
  <c r="AB333" i="2"/>
  <c r="AC333" i="2"/>
  <c r="Z334" i="2"/>
  <c r="AB334" i="2"/>
  <c r="AC334" i="2"/>
  <c r="Z335" i="2"/>
  <c r="AB335" i="2"/>
  <c r="AC335" i="2"/>
  <c r="Z336" i="2"/>
  <c r="AB336" i="2"/>
  <c r="AC336" i="2"/>
  <c r="Z337" i="2"/>
  <c r="AB337" i="2"/>
  <c r="AC337" i="2"/>
  <c r="Z338" i="2"/>
  <c r="AB338" i="2"/>
  <c r="AC338" i="2"/>
  <c r="Z339" i="2"/>
  <c r="AB339" i="2"/>
  <c r="AC339" i="2"/>
  <c r="Z340" i="2"/>
  <c r="AB340" i="2"/>
  <c r="AC340" i="2"/>
  <c r="Z341" i="2"/>
  <c r="AB341" i="2"/>
  <c r="AC341" i="2"/>
  <c r="Z342" i="2"/>
  <c r="AB342" i="2"/>
  <c r="AC342" i="2"/>
  <c r="Z343" i="2"/>
  <c r="AB343" i="2"/>
  <c r="AC343" i="2"/>
  <c r="Z344" i="2"/>
  <c r="AB344" i="2"/>
  <c r="AC344" i="2"/>
  <c r="Z345" i="2"/>
  <c r="AB345" i="2"/>
  <c r="AC345" i="2"/>
  <c r="Z346" i="2"/>
  <c r="AB346" i="2"/>
  <c r="AC346" i="2"/>
  <c r="Z347" i="2"/>
  <c r="AB347" i="2"/>
  <c r="AC347" i="2"/>
  <c r="Z348" i="2"/>
  <c r="AB348" i="2"/>
  <c r="AC348" i="2"/>
  <c r="Z349" i="2"/>
  <c r="AB349" i="2"/>
  <c r="AC349" i="2"/>
  <c r="Z350" i="2"/>
  <c r="AB350" i="2"/>
  <c r="AC350" i="2"/>
  <c r="Z351" i="2"/>
  <c r="AB351" i="2"/>
  <c r="AC351" i="2"/>
  <c r="Z352" i="2"/>
  <c r="AB352" i="2"/>
  <c r="AC352" i="2"/>
  <c r="Z353" i="2"/>
  <c r="AB353" i="2"/>
  <c r="AC353" i="2"/>
  <c r="Z354" i="2"/>
  <c r="AB354" i="2"/>
  <c r="AC354" i="2"/>
  <c r="Z355" i="2"/>
  <c r="AB355" i="2"/>
  <c r="AC355" i="2"/>
  <c r="Z356" i="2"/>
  <c r="AB356" i="2"/>
  <c r="AC356" i="2"/>
  <c r="Z357" i="2"/>
  <c r="AB357" i="2"/>
  <c r="AC357" i="2"/>
  <c r="Z358" i="2"/>
  <c r="AB358" i="2"/>
  <c r="AC358" i="2"/>
  <c r="Z359" i="2"/>
  <c r="AB359" i="2"/>
  <c r="AC359" i="2"/>
  <c r="Z360" i="2"/>
  <c r="AB360" i="2"/>
  <c r="AC360" i="2"/>
  <c r="Z361" i="2"/>
  <c r="AB361" i="2"/>
  <c r="AC361" i="2"/>
  <c r="Z362" i="2"/>
  <c r="AB362" i="2"/>
  <c r="AC362" i="2"/>
  <c r="Z363" i="2"/>
  <c r="AB363" i="2"/>
  <c r="AC363" i="2"/>
  <c r="Z364" i="2"/>
  <c r="AB364" i="2"/>
  <c r="AC364" i="2"/>
  <c r="Z365" i="2"/>
  <c r="AB365" i="2"/>
  <c r="AC365" i="2"/>
  <c r="Z366" i="2"/>
  <c r="AB366" i="2"/>
  <c r="AC366" i="2"/>
  <c r="Z367" i="2"/>
  <c r="AB367" i="2"/>
  <c r="AC367" i="2"/>
  <c r="Z368" i="2"/>
  <c r="AB368" i="2"/>
  <c r="AC368" i="2"/>
  <c r="Z369" i="2"/>
  <c r="AB369" i="2"/>
  <c r="AC369" i="2"/>
  <c r="Z370" i="2"/>
  <c r="AB370" i="2"/>
  <c r="AC370" i="2"/>
  <c r="Z371" i="2"/>
  <c r="AB371" i="2"/>
  <c r="AC371" i="2"/>
  <c r="Z372" i="2"/>
  <c r="AB372" i="2"/>
  <c r="AC372" i="2"/>
  <c r="Z373" i="2"/>
  <c r="AB373" i="2"/>
  <c r="AC373" i="2"/>
  <c r="Z374" i="2"/>
  <c r="AB374" i="2"/>
  <c r="AC374" i="2"/>
  <c r="Z375" i="2"/>
  <c r="AB375" i="2"/>
  <c r="AC375" i="2"/>
  <c r="Z376" i="2"/>
  <c r="AB376" i="2"/>
  <c r="AC376" i="2"/>
  <c r="Z377" i="2"/>
  <c r="AB377" i="2"/>
  <c r="AC377" i="2"/>
  <c r="Z378" i="2"/>
  <c r="AB378" i="2"/>
  <c r="AC378" i="2"/>
  <c r="Z379" i="2"/>
  <c r="AB379" i="2"/>
  <c r="AC379" i="2"/>
  <c r="Z380" i="2"/>
  <c r="AB380" i="2"/>
  <c r="AC380" i="2"/>
  <c r="Z381" i="2"/>
  <c r="AB381" i="2"/>
  <c r="AC381" i="2"/>
  <c r="Z382" i="2"/>
  <c r="AB382" i="2"/>
  <c r="AC382" i="2"/>
  <c r="Z383" i="2"/>
  <c r="AB383" i="2"/>
  <c r="AC383" i="2"/>
  <c r="Z384" i="2"/>
  <c r="AB384" i="2"/>
  <c r="AC384" i="2"/>
  <c r="Z385" i="2"/>
  <c r="AB385" i="2"/>
  <c r="AC385" i="2"/>
  <c r="Z386" i="2"/>
  <c r="AB386" i="2"/>
  <c r="AC386" i="2"/>
  <c r="Z387" i="2"/>
  <c r="AB387" i="2"/>
  <c r="AC387" i="2"/>
  <c r="Z388" i="2"/>
  <c r="AB388" i="2"/>
  <c r="AC388" i="2"/>
  <c r="Z389" i="2"/>
  <c r="AB389" i="2"/>
  <c r="AC389" i="2"/>
  <c r="Z390" i="2"/>
  <c r="AB390" i="2"/>
  <c r="AC390" i="2"/>
  <c r="Z391" i="2"/>
  <c r="AB391" i="2"/>
  <c r="AC391" i="2"/>
  <c r="Z392" i="2"/>
  <c r="AB392" i="2"/>
  <c r="AC392" i="2"/>
  <c r="Z393" i="2"/>
  <c r="AB393" i="2"/>
  <c r="AC393" i="2"/>
  <c r="Z394" i="2"/>
  <c r="AB394" i="2"/>
  <c r="AC394" i="2"/>
  <c r="Z395" i="2"/>
  <c r="AB395" i="2"/>
  <c r="AC395" i="2"/>
  <c r="Z396" i="2"/>
  <c r="AB396" i="2"/>
  <c r="AC396" i="2"/>
  <c r="Z397" i="2"/>
  <c r="AB397" i="2"/>
  <c r="AC397" i="2"/>
  <c r="Z398" i="2"/>
  <c r="AB398" i="2"/>
  <c r="AC398" i="2"/>
  <c r="Z399" i="2"/>
  <c r="AB399" i="2"/>
  <c r="AC399" i="2"/>
  <c r="Z400" i="2"/>
  <c r="AB400" i="2"/>
  <c r="AC400" i="2"/>
  <c r="Z401" i="2"/>
  <c r="AB401" i="2"/>
  <c r="AC401" i="2"/>
  <c r="Z402" i="2"/>
  <c r="AB402" i="2"/>
  <c r="AC402" i="2"/>
  <c r="Z403" i="2"/>
  <c r="AB403" i="2"/>
  <c r="AC403" i="2"/>
  <c r="Z404" i="2"/>
  <c r="AB404" i="2"/>
  <c r="AC404" i="2"/>
  <c r="Z405" i="2"/>
  <c r="AB405" i="2"/>
  <c r="AC405" i="2"/>
  <c r="Z406" i="2"/>
  <c r="AB406" i="2"/>
  <c r="AC406" i="2"/>
  <c r="Z407" i="2"/>
  <c r="AB407" i="2"/>
  <c r="AC407" i="2"/>
  <c r="Z408" i="2"/>
  <c r="AB408" i="2"/>
  <c r="AC408" i="2"/>
  <c r="Z409" i="2"/>
  <c r="AB409" i="2"/>
  <c r="AC409" i="2"/>
  <c r="Z410" i="2"/>
  <c r="AB410" i="2"/>
  <c r="AC410" i="2"/>
  <c r="Z411" i="2"/>
  <c r="AB411" i="2"/>
  <c r="AC411" i="2"/>
  <c r="Z412" i="2"/>
  <c r="AB412" i="2"/>
  <c r="AC412" i="2"/>
  <c r="Z413" i="2"/>
  <c r="AB413" i="2"/>
  <c r="AC413" i="2"/>
  <c r="Z414" i="2"/>
  <c r="AB414" i="2"/>
  <c r="AC414" i="2"/>
  <c r="Z415" i="2"/>
  <c r="AB415" i="2"/>
  <c r="AC415" i="2"/>
  <c r="Z416" i="2"/>
  <c r="AB416" i="2"/>
  <c r="AC416" i="2"/>
  <c r="Z417" i="2"/>
  <c r="AB417" i="2"/>
  <c r="AC417" i="2"/>
  <c r="Z418" i="2"/>
  <c r="AB418" i="2"/>
  <c r="AC418" i="2"/>
  <c r="Z419" i="2"/>
  <c r="AB419" i="2"/>
  <c r="AC419" i="2"/>
  <c r="Z420" i="2"/>
  <c r="AB420" i="2"/>
  <c r="AC420" i="2"/>
  <c r="Z421" i="2"/>
  <c r="AB421" i="2"/>
  <c r="AC421" i="2"/>
  <c r="Z422" i="2"/>
  <c r="AB422" i="2"/>
  <c r="AC422" i="2"/>
  <c r="Z423" i="2"/>
  <c r="AB423" i="2"/>
  <c r="AC423" i="2"/>
  <c r="Z424" i="2"/>
  <c r="AB424" i="2"/>
  <c r="AC424" i="2"/>
  <c r="Z425" i="2"/>
  <c r="AB425" i="2"/>
  <c r="AC425" i="2"/>
  <c r="Z426" i="2"/>
  <c r="AB426" i="2"/>
  <c r="AC426" i="2"/>
  <c r="Z427" i="2"/>
  <c r="AB427" i="2"/>
  <c r="AC427" i="2"/>
  <c r="Z428" i="2"/>
  <c r="AB428" i="2"/>
  <c r="AC428" i="2"/>
  <c r="Z429" i="2"/>
  <c r="AB429" i="2"/>
  <c r="AC429" i="2"/>
  <c r="Z430" i="2"/>
  <c r="AB430" i="2"/>
  <c r="AC430" i="2"/>
  <c r="Z431" i="2"/>
  <c r="AB431" i="2"/>
  <c r="AC431" i="2"/>
  <c r="Z432" i="2"/>
  <c r="AB432" i="2"/>
  <c r="AC432" i="2"/>
  <c r="Z433" i="2"/>
  <c r="AB433" i="2"/>
  <c r="AC433" i="2"/>
  <c r="Z434" i="2"/>
  <c r="AB434" i="2"/>
  <c r="AC434" i="2"/>
  <c r="Z435" i="2"/>
  <c r="AB435" i="2"/>
  <c r="AC435" i="2"/>
  <c r="Z436" i="2"/>
  <c r="AB436" i="2"/>
  <c r="AC436" i="2"/>
  <c r="Z437" i="2"/>
  <c r="AB437" i="2"/>
  <c r="AC437" i="2"/>
  <c r="Z438" i="2"/>
  <c r="AB438" i="2"/>
  <c r="AC438" i="2"/>
  <c r="Z439" i="2"/>
  <c r="AB439" i="2"/>
  <c r="AC439" i="2"/>
  <c r="Z440" i="2"/>
  <c r="AB440" i="2"/>
  <c r="AC440" i="2"/>
  <c r="Z441" i="2"/>
  <c r="AB441" i="2"/>
  <c r="AC441" i="2"/>
  <c r="Z442" i="2"/>
  <c r="AB442" i="2"/>
  <c r="AC442" i="2"/>
  <c r="Z443" i="2"/>
  <c r="AB443" i="2"/>
  <c r="AC443" i="2"/>
  <c r="Z444" i="2"/>
  <c r="AB444" i="2"/>
  <c r="AC444" i="2"/>
  <c r="Z445" i="2"/>
  <c r="AB445" i="2"/>
  <c r="AC445" i="2"/>
  <c r="Z446" i="2"/>
  <c r="AB446" i="2"/>
  <c r="AC446" i="2"/>
  <c r="Z447" i="2"/>
  <c r="AB447" i="2"/>
  <c r="AC447" i="2"/>
  <c r="Z448" i="2"/>
  <c r="AB448" i="2"/>
  <c r="AC448" i="2"/>
  <c r="Z449" i="2"/>
  <c r="AB449" i="2"/>
  <c r="AC449" i="2"/>
  <c r="Z450" i="2"/>
  <c r="AB450" i="2"/>
  <c r="AC450" i="2"/>
  <c r="Z451" i="2"/>
  <c r="AB451" i="2"/>
  <c r="AC451" i="2"/>
  <c r="Z452" i="2"/>
  <c r="AB452" i="2"/>
  <c r="AC452" i="2"/>
  <c r="Z453" i="2"/>
  <c r="AB453" i="2"/>
  <c r="AC453" i="2"/>
  <c r="Z454" i="2"/>
  <c r="AB454" i="2"/>
  <c r="AC454" i="2"/>
  <c r="Z455" i="2"/>
  <c r="AB455" i="2"/>
  <c r="AC455" i="2"/>
  <c r="Z456" i="2"/>
  <c r="AB456" i="2"/>
  <c r="AC456" i="2"/>
  <c r="Z457" i="2"/>
  <c r="AB457" i="2"/>
  <c r="AC457" i="2"/>
  <c r="Z458" i="2"/>
  <c r="AB458" i="2"/>
  <c r="AC458" i="2"/>
  <c r="Z459" i="2"/>
  <c r="AB459" i="2"/>
  <c r="AC459" i="2"/>
  <c r="Z460" i="2"/>
  <c r="AB460" i="2"/>
  <c r="AC460" i="2"/>
  <c r="Z461" i="2"/>
  <c r="AB461" i="2"/>
  <c r="AC461" i="2"/>
  <c r="Z462" i="2"/>
  <c r="AB462" i="2"/>
  <c r="AC462" i="2"/>
  <c r="Z463" i="2"/>
  <c r="AB463" i="2"/>
  <c r="AC463" i="2"/>
  <c r="Z464" i="2"/>
  <c r="AB464" i="2"/>
  <c r="AC464" i="2"/>
  <c r="Z465" i="2"/>
  <c r="AB465" i="2"/>
  <c r="AC465" i="2"/>
  <c r="Z466" i="2"/>
  <c r="AB466" i="2"/>
  <c r="AC466" i="2"/>
  <c r="Z467" i="2"/>
  <c r="AB467" i="2"/>
  <c r="AC467" i="2"/>
  <c r="Z468" i="2"/>
  <c r="AB468" i="2"/>
  <c r="AC468" i="2"/>
  <c r="Z469" i="2"/>
  <c r="AB469" i="2"/>
  <c r="AC469" i="2"/>
  <c r="Z470" i="2"/>
  <c r="AB470" i="2"/>
  <c r="AC470" i="2"/>
  <c r="Z471" i="2"/>
  <c r="AB471" i="2"/>
  <c r="AC471" i="2"/>
  <c r="Z472" i="2"/>
  <c r="AB472" i="2"/>
  <c r="AC472" i="2"/>
  <c r="Z473" i="2"/>
  <c r="AB473" i="2"/>
  <c r="AC473" i="2"/>
  <c r="Z474" i="2"/>
  <c r="AB474" i="2"/>
  <c r="AC474" i="2"/>
  <c r="Z475" i="2"/>
  <c r="AB475" i="2"/>
  <c r="AC475" i="2"/>
  <c r="Z476" i="2"/>
  <c r="AB476" i="2"/>
  <c r="AC476" i="2"/>
  <c r="Z477" i="2"/>
  <c r="AB477" i="2"/>
  <c r="AC477" i="2"/>
  <c r="Z478" i="2"/>
  <c r="AB478" i="2"/>
  <c r="AC478" i="2"/>
  <c r="Z479" i="2"/>
  <c r="AB479" i="2"/>
  <c r="AC479" i="2"/>
  <c r="Z480" i="2"/>
  <c r="AB480" i="2"/>
  <c r="AC480" i="2"/>
  <c r="Z481" i="2"/>
  <c r="AB481" i="2"/>
  <c r="AC481" i="2"/>
  <c r="Z482" i="2"/>
  <c r="AB482" i="2"/>
  <c r="AC482" i="2"/>
  <c r="Z483" i="2"/>
  <c r="AB483" i="2"/>
  <c r="AC483" i="2"/>
  <c r="Z484" i="2"/>
  <c r="AB484" i="2"/>
  <c r="AC484" i="2"/>
  <c r="Z485" i="2"/>
  <c r="AB485" i="2"/>
  <c r="AC485" i="2"/>
  <c r="Z486" i="2"/>
  <c r="AB486" i="2"/>
  <c r="AC486" i="2"/>
  <c r="Z487" i="2"/>
  <c r="AB487" i="2"/>
  <c r="AC487" i="2"/>
  <c r="Z488" i="2"/>
  <c r="AB488" i="2"/>
  <c r="AC488" i="2"/>
  <c r="Z489" i="2"/>
  <c r="AB489" i="2"/>
  <c r="AC489" i="2"/>
  <c r="Z490" i="2"/>
  <c r="AB490" i="2"/>
  <c r="AC490" i="2"/>
  <c r="Z491" i="2"/>
  <c r="AB491" i="2"/>
  <c r="AC491" i="2"/>
  <c r="Z492" i="2"/>
  <c r="AB492" i="2"/>
  <c r="AC492" i="2"/>
  <c r="Z493" i="2"/>
  <c r="AB493" i="2"/>
  <c r="AC493" i="2"/>
  <c r="Z494" i="2"/>
  <c r="AB494" i="2"/>
  <c r="AC494" i="2"/>
  <c r="Z495" i="2"/>
  <c r="AB495" i="2"/>
  <c r="AC495" i="2"/>
  <c r="Z496" i="2"/>
  <c r="AB496" i="2"/>
  <c r="AC496" i="2"/>
  <c r="Z497" i="2"/>
  <c r="AB497" i="2"/>
  <c r="AC497" i="2"/>
  <c r="Z498" i="2"/>
  <c r="AB498" i="2"/>
  <c r="AC498" i="2"/>
  <c r="Z499" i="2"/>
  <c r="AB499" i="2"/>
  <c r="AC499" i="2"/>
  <c r="Z500" i="2"/>
  <c r="AB500" i="2"/>
  <c r="AC500" i="2"/>
  <c r="Z501" i="2"/>
  <c r="AB501" i="2"/>
  <c r="AC501" i="2"/>
  <c r="Z502" i="2"/>
  <c r="AB502" i="2"/>
  <c r="AC502" i="2"/>
  <c r="Z503" i="2"/>
  <c r="AB503" i="2"/>
  <c r="AC503" i="2"/>
  <c r="Z504" i="2"/>
  <c r="AB504" i="2"/>
  <c r="AC504" i="2"/>
  <c r="Z505" i="2"/>
  <c r="AB505" i="2"/>
  <c r="AC505" i="2"/>
  <c r="Z506" i="2"/>
  <c r="AB506" i="2"/>
  <c r="AC506" i="2"/>
  <c r="Z507" i="2"/>
  <c r="AB507" i="2"/>
  <c r="AC507" i="2"/>
  <c r="Z508" i="2"/>
  <c r="AB508" i="2"/>
  <c r="AC508" i="2"/>
  <c r="Z509" i="2"/>
  <c r="AB509" i="2"/>
  <c r="AC509" i="2"/>
  <c r="Z510" i="2"/>
  <c r="AB510" i="2"/>
  <c r="AC510" i="2"/>
  <c r="Z511" i="2"/>
  <c r="AB511" i="2"/>
  <c r="AC511" i="2"/>
  <c r="Z512" i="2"/>
  <c r="AB512" i="2"/>
  <c r="AC512" i="2"/>
  <c r="Z513" i="2"/>
  <c r="AB513" i="2"/>
  <c r="AC513" i="2"/>
  <c r="Z514" i="2"/>
  <c r="AB514" i="2"/>
  <c r="AC514" i="2"/>
  <c r="Z515" i="2"/>
  <c r="AB515" i="2"/>
  <c r="AC515" i="2"/>
  <c r="Z516" i="2"/>
  <c r="AB516" i="2"/>
  <c r="AC516" i="2"/>
  <c r="Z517" i="2"/>
  <c r="AB517" i="2"/>
  <c r="AC517" i="2"/>
  <c r="Z518" i="2"/>
  <c r="AB518" i="2"/>
  <c r="AC518" i="2"/>
  <c r="Z519" i="2"/>
  <c r="AB519" i="2"/>
  <c r="AC519" i="2"/>
  <c r="Z520" i="2"/>
  <c r="AB520" i="2"/>
  <c r="AC520" i="2"/>
  <c r="Z521" i="2"/>
  <c r="AB521" i="2"/>
  <c r="AC521" i="2"/>
  <c r="Z522" i="2"/>
  <c r="AB522" i="2"/>
  <c r="AC522" i="2"/>
  <c r="Z523" i="2"/>
  <c r="AB523" i="2"/>
  <c r="AC523" i="2"/>
  <c r="Z524" i="2"/>
  <c r="AB524" i="2"/>
  <c r="AC524" i="2"/>
  <c r="Z525" i="2"/>
  <c r="AB525" i="2"/>
  <c r="AC525" i="2"/>
  <c r="Z526" i="2"/>
  <c r="AB526" i="2"/>
  <c r="AC526" i="2"/>
  <c r="Z527" i="2"/>
  <c r="AB527" i="2"/>
  <c r="AC527" i="2"/>
  <c r="Z528" i="2"/>
  <c r="AB528" i="2"/>
  <c r="AC528" i="2"/>
  <c r="Z529" i="2"/>
  <c r="AB529" i="2"/>
  <c r="AC529" i="2"/>
  <c r="Z530" i="2"/>
  <c r="AB530" i="2"/>
  <c r="AC530" i="2"/>
  <c r="Z531" i="2"/>
  <c r="AB531" i="2"/>
  <c r="AC531" i="2"/>
  <c r="Z532" i="2"/>
  <c r="AB532" i="2"/>
  <c r="AC532" i="2"/>
  <c r="Z533" i="2"/>
  <c r="AB533" i="2"/>
  <c r="AC533" i="2"/>
  <c r="Z534" i="2"/>
  <c r="AB534" i="2"/>
  <c r="AC534" i="2"/>
  <c r="Z535" i="2"/>
  <c r="AB535" i="2"/>
  <c r="AC535" i="2"/>
  <c r="Z536" i="2"/>
  <c r="AB536" i="2"/>
  <c r="AC536" i="2"/>
  <c r="Z537" i="2"/>
  <c r="AB537" i="2"/>
  <c r="AC537" i="2"/>
  <c r="Z538" i="2"/>
  <c r="AB538" i="2"/>
  <c r="AC538" i="2"/>
  <c r="Z539" i="2"/>
  <c r="AB539" i="2"/>
  <c r="AC539" i="2"/>
  <c r="Z540" i="2"/>
  <c r="AB540" i="2"/>
  <c r="AC540" i="2"/>
  <c r="Z541" i="2"/>
  <c r="AB541" i="2"/>
  <c r="AC541" i="2"/>
  <c r="Z542" i="2"/>
  <c r="AB542" i="2"/>
  <c r="AC542" i="2"/>
  <c r="Z543" i="2"/>
  <c r="AB543" i="2"/>
  <c r="AC543" i="2"/>
  <c r="Z544" i="2"/>
  <c r="AB544" i="2"/>
  <c r="AC544" i="2"/>
  <c r="Z545" i="2"/>
  <c r="AB545" i="2"/>
  <c r="AC545" i="2"/>
  <c r="Z546" i="2"/>
  <c r="AB546" i="2"/>
  <c r="AC546" i="2"/>
  <c r="Z547" i="2"/>
  <c r="AB547" i="2"/>
  <c r="AC547" i="2"/>
  <c r="Z548" i="2"/>
  <c r="AB548" i="2"/>
  <c r="AC548" i="2"/>
  <c r="Z549" i="2"/>
  <c r="AB549" i="2"/>
  <c r="AC549" i="2"/>
  <c r="Z550" i="2"/>
  <c r="AB550" i="2"/>
  <c r="AC550" i="2"/>
  <c r="Z551" i="2"/>
  <c r="AB551" i="2"/>
  <c r="AC551" i="2"/>
  <c r="Z552" i="2"/>
  <c r="AB552" i="2"/>
  <c r="AC552" i="2"/>
  <c r="Z553" i="2"/>
  <c r="AB553" i="2"/>
  <c r="AC553" i="2"/>
  <c r="Z554" i="2"/>
  <c r="AB554" i="2"/>
  <c r="AC554" i="2"/>
  <c r="Z555" i="2"/>
  <c r="AB555" i="2"/>
  <c r="AC555" i="2"/>
  <c r="Z556" i="2"/>
  <c r="AB556" i="2"/>
  <c r="AC556" i="2"/>
  <c r="Z557" i="2"/>
  <c r="AB557" i="2"/>
  <c r="AC557" i="2"/>
  <c r="Z558" i="2"/>
  <c r="AB558" i="2"/>
  <c r="AC558" i="2"/>
  <c r="Z559" i="2"/>
  <c r="AB559" i="2"/>
  <c r="AC559" i="2"/>
  <c r="Z560" i="2"/>
  <c r="AB560" i="2"/>
  <c r="AC560" i="2"/>
  <c r="Z561" i="2"/>
  <c r="AB561" i="2"/>
  <c r="AC561" i="2"/>
  <c r="Z562" i="2"/>
  <c r="AB562" i="2"/>
  <c r="AC562" i="2"/>
  <c r="Z563" i="2"/>
  <c r="AB563" i="2"/>
  <c r="AC563" i="2"/>
  <c r="Z564" i="2"/>
  <c r="AB564" i="2"/>
  <c r="AC564" i="2"/>
  <c r="Z565" i="2"/>
  <c r="AB565" i="2"/>
  <c r="AC565" i="2"/>
  <c r="Z566" i="2"/>
  <c r="AB566" i="2"/>
  <c r="AC566" i="2"/>
  <c r="Z567" i="2"/>
  <c r="AB567" i="2"/>
  <c r="AC567" i="2"/>
  <c r="Z568" i="2"/>
  <c r="AB568" i="2"/>
  <c r="AC568" i="2"/>
  <c r="Z569" i="2"/>
  <c r="AB569" i="2"/>
  <c r="AC569" i="2"/>
  <c r="Z570" i="2"/>
  <c r="AB570" i="2"/>
  <c r="AC570" i="2"/>
  <c r="Z571" i="2"/>
  <c r="AB571" i="2"/>
  <c r="AC571" i="2"/>
  <c r="Z572" i="2"/>
  <c r="AB572" i="2"/>
  <c r="AC572" i="2"/>
  <c r="Z573" i="2"/>
  <c r="AB573" i="2"/>
  <c r="AC573" i="2"/>
  <c r="Z574" i="2"/>
  <c r="AB574" i="2"/>
  <c r="AC574" i="2"/>
  <c r="Z575" i="2"/>
  <c r="AB575" i="2"/>
  <c r="AC575" i="2"/>
  <c r="Z576" i="2"/>
  <c r="AB576" i="2"/>
  <c r="AC576" i="2"/>
  <c r="Z577" i="2"/>
  <c r="AB577" i="2"/>
  <c r="AC577" i="2"/>
  <c r="Z578" i="2"/>
  <c r="AB578" i="2"/>
  <c r="AC578" i="2"/>
  <c r="Z579" i="2"/>
  <c r="AB579" i="2"/>
  <c r="AC579" i="2"/>
  <c r="Z580" i="2"/>
  <c r="AB580" i="2"/>
  <c r="AC580" i="2"/>
  <c r="Z581" i="2"/>
  <c r="AB581" i="2"/>
  <c r="AC581" i="2"/>
  <c r="Z582" i="2"/>
  <c r="AB582" i="2"/>
  <c r="AC582" i="2"/>
  <c r="Z583" i="2"/>
  <c r="AB583" i="2"/>
  <c r="AC583" i="2"/>
  <c r="Z584" i="2"/>
  <c r="AB584" i="2"/>
  <c r="AC584" i="2"/>
  <c r="Z585" i="2"/>
  <c r="AB585" i="2"/>
  <c r="AC585" i="2"/>
  <c r="Z586" i="2"/>
  <c r="AB586" i="2"/>
  <c r="AC586" i="2"/>
  <c r="Z587" i="2"/>
  <c r="AB587" i="2"/>
  <c r="AC587" i="2"/>
  <c r="Z588" i="2"/>
  <c r="AB588" i="2"/>
  <c r="AC588" i="2"/>
  <c r="Z589" i="2"/>
  <c r="AB589" i="2"/>
  <c r="AC589" i="2"/>
  <c r="Z590" i="2"/>
  <c r="AB590" i="2"/>
  <c r="AC590" i="2"/>
  <c r="Z591" i="2"/>
  <c r="AB591" i="2"/>
  <c r="AC591" i="2"/>
  <c r="Z592" i="2"/>
  <c r="AB592" i="2"/>
  <c r="AC592" i="2"/>
  <c r="Z593" i="2"/>
  <c r="AB593" i="2"/>
  <c r="AC593" i="2"/>
  <c r="Z594" i="2"/>
  <c r="AB594" i="2"/>
  <c r="AC594" i="2"/>
  <c r="Z595" i="2"/>
  <c r="AB595" i="2"/>
  <c r="AC595" i="2"/>
  <c r="Z596" i="2"/>
  <c r="AB596" i="2"/>
  <c r="AC596" i="2"/>
  <c r="Z597" i="2"/>
  <c r="AB597" i="2"/>
  <c r="AC597" i="2"/>
  <c r="Z598" i="2"/>
  <c r="AB598" i="2"/>
  <c r="AC598" i="2"/>
  <c r="Z599" i="2"/>
  <c r="AB599" i="2"/>
  <c r="AC599" i="2"/>
  <c r="Z600" i="2"/>
  <c r="AB600" i="2"/>
  <c r="AC600" i="2"/>
  <c r="Z601" i="2"/>
  <c r="AB601" i="2"/>
  <c r="AC601" i="2"/>
  <c r="Z602" i="2"/>
  <c r="AB602" i="2"/>
  <c r="AC602" i="2"/>
  <c r="Z603" i="2"/>
  <c r="AB603" i="2"/>
  <c r="AC603" i="2"/>
  <c r="Z604" i="2"/>
  <c r="AB604" i="2"/>
  <c r="AC604" i="2"/>
  <c r="Z605" i="2"/>
  <c r="AB605" i="2"/>
  <c r="AC605" i="2"/>
  <c r="Z606" i="2"/>
  <c r="AB606" i="2"/>
  <c r="AC606" i="2"/>
  <c r="Z607" i="2"/>
  <c r="AB607" i="2"/>
  <c r="AC607" i="2"/>
  <c r="Z608" i="2"/>
  <c r="AB608" i="2"/>
  <c r="AC608" i="2"/>
  <c r="Z609" i="2"/>
  <c r="AB609" i="2"/>
  <c r="AC609" i="2"/>
  <c r="Z610" i="2"/>
  <c r="AB610" i="2"/>
  <c r="AC610" i="2"/>
  <c r="Z611" i="2"/>
  <c r="AB611" i="2"/>
  <c r="AC611" i="2"/>
  <c r="Z612" i="2"/>
  <c r="AB612" i="2"/>
  <c r="AC612" i="2"/>
  <c r="Z613" i="2"/>
  <c r="AB613" i="2"/>
  <c r="AC613" i="2"/>
  <c r="Z614" i="2"/>
  <c r="AB614" i="2"/>
  <c r="AC614" i="2"/>
  <c r="Z615" i="2"/>
  <c r="AB615" i="2"/>
  <c r="AC615" i="2"/>
  <c r="Z616" i="2"/>
  <c r="AB616" i="2"/>
  <c r="AC616" i="2"/>
  <c r="Z617" i="2"/>
  <c r="AB617" i="2"/>
  <c r="AC617" i="2"/>
  <c r="Z618" i="2"/>
  <c r="AB618" i="2"/>
  <c r="AC618" i="2"/>
  <c r="Z619" i="2"/>
  <c r="AB619" i="2"/>
  <c r="AC619" i="2"/>
  <c r="Z620" i="2"/>
  <c r="AB620" i="2"/>
  <c r="AC620" i="2"/>
  <c r="Z621" i="2"/>
  <c r="AB621" i="2"/>
  <c r="AC621" i="2"/>
  <c r="Z622" i="2"/>
  <c r="AB622" i="2"/>
  <c r="AC622" i="2"/>
  <c r="Z623" i="2"/>
  <c r="AB623" i="2"/>
  <c r="AC623" i="2"/>
  <c r="Z624" i="2"/>
  <c r="AB624" i="2"/>
  <c r="AC624" i="2"/>
  <c r="Z625" i="2"/>
  <c r="AB625" i="2"/>
  <c r="AC625" i="2"/>
  <c r="Z626" i="2"/>
  <c r="AB626" i="2"/>
  <c r="AC626" i="2"/>
  <c r="Z627" i="2"/>
  <c r="AB627" i="2"/>
  <c r="AC627" i="2"/>
  <c r="Z628" i="2"/>
  <c r="AB628" i="2"/>
  <c r="AC628" i="2"/>
  <c r="Z629" i="2"/>
  <c r="AB629" i="2"/>
  <c r="AC629" i="2"/>
  <c r="Z630" i="2"/>
  <c r="AB630" i="2"/>
  <c r="AC630" i="2"/>
  <c r="Z631" i="2"/>
  <c r="AB631" i="2"/>
  <c r="AC631" i="2"/>
  <c r="Z632" i="2"/>
  <c r="AB632" i="2"/>
  <c r="AC632" i="2"/>
  <c r="Z633" i="2"/>
  <c r="AB633" i="2"/>
  <c r="AC633" i="2"/>
  <c r="Z634" i="2"/>
  <c r="AB634" i="2"/>
  <c r="AC634" i="2"/>
  <c r="Z635" i="2"/>
  <c r="AB635" i="2"/>
  <c r="AC635" i="2"/>
  <c r="Z636" i="2"/>
  <c r="AB636" i="2"/>
  <c r="AC636" i="2"/>
  <c r="Z637" i="2"/>
  <c r="AB637" i="2"/>
  <c r="AC637" i="2"/>
  <c r="Z638" i="2"/>
  <c r="AB638" i="2"/>
  <c r="AC638" i="2"/>
  <c r="Z639" i="2"/>
  <c r="AB639" i="2"/>
  <c r="AC639" i="2"/>
  <c r="Z640" i="2"/>
  <c r="AB640" i="2"/>
  <c r="AC640" i="2"/>
  <c r="Z641" i="2"/>
  <c r="AB641" i="2"/>
  <c r="AC641" i="2"/>
  <c r="Z642" i="2"/>
  <c r="AB642" i="2"/>
  <c r="AC642" i="2"/>
  <c r="Z643" i="2"/>
  <c r="AB643" i="2"/>
  <c r="AC643" i="2"/>
  <c r="Z644" i="2"/>
  <c r="AB644" i="2"/>
  <c r="AC644" i="2"/>
  <c r="Z645" i="2"/>
  <c r="AB645" i="2"/>
  <c r="AC645" i="2"/>
  <c r="Z646" i="2"/>
  <c r="AB646" i="2"/>
  <c r="AC646" i="2"/>
  <c r="Z647" i="2"/>
  <c r="AB647" i="2"/>
  <c r="AC647" i="2"/>
  <c r="Z648" i="2"/>
  <c r="AB648" i="2"/>
  <c r="AC648" i="2"/>
  <c r="Z649" i="2"/>
  <c r="AB649" i="2"/>
  <c r="AC649" i="2"/>
  <c r="Z650" i="2"/>
  <c r="AB650" i="2"/>
  <c r="AC650" i="2"/>
  <c r="Z651" i="2"/>
  <c r="AB651" i="2"/>
  <c r="AC651" i="2"/>
  <c r="Z652" i="2"/>
  <c r="AB652" i="2"/>
  <c r="AC652" i="2"/>
  <c r="Z653" i="2"/>
  <c r="AB653" i="2"/>
  <c r="AC653" i="2"/>
  <c r="Z654" i="2"/>
  <c r="AB654" i="2"/>
  <c r="AC654" i="2"/>
  <c r="Z655" i="2"/>
  <c r="AB655" i="2"/>
  <c r="AC655" i="2"/>
  <c r="Z656" i="2"/>
  <c r="AB656" i="2"/>
  <c r="AC656" i="2"/>
  <c r="Z657" i="2"/>
  <c r="AB657" i="2"/>
  <c r="AC657" i="2"/>
  <c r="Z658" i="2"/>
  <c r="AB658" i="2"/>
  <c r="AC658" i="2"/>
  <c r="Z659" i="2"/>
  <c r="AB659" i="2"/>
  <c r="AC659" i="2"/>
  <c r="Z660" i="2"/>
  <c r="AB660" i="2"/>
  <c r="AC660" i="2"/>
  <c r="Z661" i="2"/>
  <c r="AB661" i="2"/>
  <c r="AC661" i="2"/>
  <c r="Z662" i="2"/>
  <c r="AB662" i="2"/>
  <c r="AC662" i="2"/>
  <c r="Z663" i="2"/>
  <c r="AB663" i="2"/>
  <c r="AC663" i="2"/>
  <c r="Z664" i="2"/>
  <c r="AB664" i="2"/>
  <c r="AC664" i="2"/>
  <c r="Z665" i="2"/>
  <c r="AB665" i="2"/>
  <c r="AC665" i="2"/>
  <c r="Z666" i="2"/>
  <c r="AB666" i="2"/>
  <c r="AC666" i="2"/>
  <c r="Z667" i="2"/>
  <c r="AB667" i="2"/>
  <c r="AC667" i="2"/>
  <c r="Z668" i="2"/>
  <c r="AB668" i="2"/>
  <c r="AC668" i="2"/>
  <c r="Z669" i="2"/>
  <c r="AB669" i="2"/>
  <c r="AC669" i="2"/>
  <c r="Z670" i="2"/>
  <c r="AB670" i="2"/>
  <c r="AC670" i="2"/>
  <c r="Z671" i="2"/>
  <c r="AB671" i="2"/>
  <c r="AC671" i="2"/>
  <c r="Z672" i="2"/>
  <c r="AB672" i="2"/>
  <c r="AC672" i="2"/>
  <c r="Z673" i="2"/>
  <c r="AB673" i="2"/>
  <c r="AC673" i="2"/>
  <c r="Z674" i="2"/>
  <c r="AB674" i="2"/>
  <c r="AC674" i="2"/>
  <c r="Z675" i="2"/>
  <c r="AB675" i="2"/>
  <c r="AC675" i="2"/>
  <c r="Z676" i="2"/>
  <c r="AB676" i="2"/>
  <c r="AC676" i="2"/>
  <c r="Z677" i="2"/>
  <c r="AB677" i="2"/>
  <c r="AC677" i="2"/>
  <c r="Z678" i="2"/>
  <c r="AB678" i="2"/>
  <c r="AC678" i="2"/>
  <c r="Z679" i="2"/>
  <c r="AB679" i="2"/>
  <c r="AC679" i="2"/>
  <c r="Z680" i="2"/>
  <c r="AB680" i="2"/>
  <c r="AC680" i="2"/>
  <c r="Z681" i="2"/>
  <c r="AB681" i="2"/>
  <c r="AC681" i="2"/>
  <c r="Z682" i="2"/>
  <c r="AB682" i="2"/>
  <c r="AC682" i="2"/>
  <c r="Z683" i="2"/>
  <c r="AB683" i="2"/>
  <c r="AC683" i="2"/>
  <c r="Z684" i="2"/>
  <c r="AB684" i="2"/>
  <c r="AC684" i="2"/>
  <c r="Z685" i="2"/>
  <c r="AB685" i="2"/>
  <c r="AC685" i="2"/>
  <c r="Z686" i="2"/>
  <c r="AB686" i="2"/>
  <c r="AC686" i="2"/>
  <c r="Z687" i="2"/>
  <c r="AB687" i="2"/>
  <c r="AC687" i="2"/>
  <c r="Z688" i="2"/>
  <c r="AB688" i="2"/>
  <c r="AC688" i="2"/>
  <c r="Z689" i="2"/>
  <c r="AB689" i="2"/>
  <c r="AC689" i="2"/>
  <c r="Z690" i="2"/>
  <c r="AB690" i="2"/>
  <c r="AC690" i="2"/>
  <c r="Z691" i="2"/>
  <c r="AB691" i="2"/>
  <c r="AC691" i="2"/>
  <c r="Z692" i="2"/>
  <c r="AB692" i="2"/>
  <c r="AC692" i="2"/>
  <c r="Z693" i="2"/>
  <c r="AB693" i="2"/>
  <c r="AC693" i="2"/>
  <c r="Z694" i="2"/>
  <c r="AB694" i="2"/>
  <c r="AC694" i="2"/>
  <c r="Z695" i="2"/>
  <c r="AB695" i="2"/>
  <c r="AC695" i="2"/>
  <c r="Z696" i="2"/>
  <c r="AB696" i="2"/>
  <c r="AC696" i="2"/>
  <c r="Z697" i="2"/>
  <c r="AB697" i="2"/>
  <c r="AC697" i="2"/>
  <c r="Z698" i="2"/>
  <c r="AB698" i="2"/>
  <c r="AC698" i="2"/>
  <c r="Z699" i="2"/>
  <c r="AB699" i="2"/>
  <c r="AC699" i="2"/>
  <c r="Z700" i="2"/>
  <c r="AB700" i="2"/>
  <c r="AC700" i="2"/>
  <c r="Z701" i="2"/>
  <c r="AB701" i="2"/>
  <c r="AC701" i="2"/>
  <c r="Z702" i="2"/>
  <c r="AB702" i="2"/>
  <c r="AC702" i="2"/>
  <c r="Z703" i="2"/>
  <c r="AB703" i="2"/>
  <c r="AC703" i="2"/>
  <c r="Z704" i="2"/>
  <c r="AB704" i="2"/>
  <c r="AC704" i="2"/>
  <c r="Z705" i="2"/>
  <c r="AB705" i="2"/>
  <c r="AC705" i="2"/>
  <c r="Z706" i="2"/>
  <c r="AB706" i="2"/>
  <c r="AC706" i="2"/>
  <c r="Z707" i="2"/>
  <c r="AB707" i="2"/>
  <c r="AC707" i="2"/>
  <c r="Z708" i="2"/>
  <c r="AB708" i="2"/>
  <c r="AC708" i="2"/>
  <c r="Z709" i="2"/>
  <c r="AB709" i="2"/>
  <c r="AC709" i="2"/>
  <c r="Z710" i="2"/>
  <c r="AB710" i="2"/>
  <c r="AC710" i="2"/>
  <c r="Z711" i="2"/>
  <c r="AB711" i="2"/>
  <c r="AC711" i="2"/>
  <c r="Z712" i="2"/>
  <c r="AB712" i="2"/>
  <c r="AC712" i="2"/>
  <c r="Z713" i="2"/>
  <c r="AB713" i="2"/>
  <c r="AC713" i="2"/>
  <c r="Z714" i="2"/>
  <c r="AB714" i="2"/>
  <c r="AC714" i="2"/>
  <c r="Z715" i="2"/>
  <c r="AB715" i="2"/>
  <c r="AC715" i="2"/>
  <c r="Z716" i="2"/>
  <c r="AB716" i="2"/>
  <c r="AC716" i="2"/>
  <c r="Z717" i="2"/>
  <c r="AB717" i="2"/>
  <c r="AC717" i="2"/>
  <c r="Z718" i="2"/>
  <c r="AB718" i="2"/>
  <c r="AC718" i="2"/>
  <c r="Z719" i="2"/>
  <c r="AB719" i="2"/>
  <c r="AC719" i="2"/>
  <c r="Z720" i="2"/>
  <c r="AB720" i="2"/>
  <c r="AC720" i="2"/>
  <c r="Z721" i="2"/>
  <c r="AB721" i="2"/>
  <c r="AC721" i="2"/>
  <c r="Z722" i="2"/>
  <c r="AB722" i="2"/>
  <c r="AC722" i="2"/>
  <c r="Z723" i="2"/>
  <c r="AB723" i="2"/>
  <c r="AC723" i="2"/>
  <c r="Z724" i="2"/>
  <c r="AB724" i="2"/>
  <c r="AC724" i="2"/>
  <c r="Z725" i="2"/>
  <c r="AB725" i="2"/>
  <c r="AC725" i="2"/>
  <c r="Z726" i="2"/>
  <c r="AB726" i="2"/>
  <c r="AC726" i="2"/>
  <c r="Z727" i="2"/>
  <c r="AB727" i="2"/>
  <c r="AC727" i="2"/>
  <c r="Z728" i="2"/>
  <c r="AB728" i="2"/>
  <c r="AC728" i="2"/>
  <c r="Z729" i="2"/>
  <c r="AB729" i="2"/>
  <c r="AC729" i="2"/>
  <c r="Z730" i="2"/>
  <c r="AB730" i="2"/>
  <c r="AC730" i="2"/>
  <c r="Z731" i="2"/>
  <c r="AB731" i="2"/>
  <c r="AC731" i="2"/>
  <c r="Z732" i="2"/>
  <c r="AB732" i="2"/>
  <c r="AC732" i="2"/>
  <c r="Z733" i="2"/>
  <c r="AB733" i="2"/>
  <c r="AC733" i="2"/>
  <c r="Z734" i="2"/>
  <c r="AB734" i="2"/>
  <c r="AC734" i="2"/>
  <c r="Z735" i="2"/>
  <c r="AB735" i="2"/>
  <c r="AC735" i="2"/>
  <c r="Z736" i="2"/>
  <c r="AB736" i="2"/>
  <c r="AC736" i="2"/>
  <c r="Z737" i="2"/>
  <c r="AB737" i="2"/>
  <c r="AC737" i="2"/>
  <c r="Z738" i="2"/>
  <c r="AB738" i="2"/>
  <c r="AC738" i="2"/>
  <c r="Z739" i="2"/>
  <c r="AB739" i="2"/>
  <c r="AC739" i="2"/>
  <c r="Z740" i="2"/>
  <c r="AB740" i="2"/>
  <c r="AC740" i="2"/>
  <c r="Z741" i="2"/>
  <c r="AB741" i="2"/>
  <c r="AC741" i="2"/>
  <c r="Z742" i="2"/>
  <c r="AB742" i="2"/>
  <c r="AC742" i="2"/>
  <c r="Z743" i="2"/>
  <c r="AB743" i="2"/>
  <c r="AC743" i="2"/>
  <c r="Z744" i="2"/>
  <c r="AB744" i="2"/>
  <c r="AC744" i="2"/>
  <c r="Z745" i="2"/>
  <c r="AB745" i="2"/>
  <c r="AC745" i="2"/>
  <c r="Z746" i="2"/>
  <c r="AB746" i="2"/>
  <c r="AC746" i="2"/>
  <c r="Z747" i="2"/>
  <c r="AB747" i="2"/>
  <c r="AC747" i="2"/>
  <c r="Z748" i="2"/>
  <c r="AB748" i="2"/>
  <c r="AC748" i="2"/>
  <c r="Z749" i="2"/>
  <c r="AB749" i="2"/>
  <c r="AC749" i="2"/>
  <c r="Z750" i="2"/>
  <c r="AB750" i="2"/>
  <c r="AC750" i="2"/>
  <c r="Z751" i="2"/>
  <c r="AB751" i="2"/>
  <c r="AC751" i="2"/>
  <c r="Z752" i="2"/>
  <c r="AB752" i="2"/>
  <c r="AC752" i="2"/>
  <c r="Z753" i="2"/>
  <c r="AB753" i="2"/>
  <c r="AC753" i="2"/>
  <c r="Z754" i="2"/>
  <c r="AB754" i="2"/>
  <c r="AC754" i="2"/>
  <c r="Z755" i="2"/>
  <c r="AB755" i="2"/>
  <c r="AC755" i="2"/>
  <c r="Z756" i="2"/>
  <c r="AB756" i="2"/>
  <c r="AC756" i="2"/>
  <c r="Z757" i="2"/>
  <c r="AB757" i="2"/>
  <c r="AC757" i="2"/>
  <c r="Z758" i="2"/>
  <c r="AB758" i="2"/>
  <c r="AC758" i="2"/>
  <c r="Z759" i="2"/>
  <c r="AB759" i="2"/>
  <c r="AC759" i="2"/>
  <c r="Z760" i="2"/>
  <c r="AB760" i="2"/>
  <c r="AC760" i="2"/>
  <c r="Z761" i="2"/>
  <c r="AB761" i="2"/>
  <c r="AC761" i="2"/>
  <c r="Z762" i="2"/>
  <c r="AB762" i="2"/>
  <c r="AC762" i="2"/>
  <c r="Z763" i="2"/>
  <c r="AB763" i="2"/>
  <c r="AC763" i="2"/>
  <c r="Z764" i="2"/>
  <c r="AB764" i="2"/>
  <c r="AC764" i="2"/>
  <c r="Z765" i="2"/>
  <c r="AB765" i="2"/>
  <c r="AC765" i="2"/>
  <c r="Z766" i="2"/>
  <c r="AB766" i="2"/>
  <c r="AC766" i="2"/>
  <c r="Z767" i="2"/>
  <c r="AB767" i="2"/>
  <c r="AC767" i="2"/>
  <c r="Z768" i="2"/>
  <c r="AB768" i="2"/>
  <c r="AC768" i="2"/>
  <c r="Z769" i="2"/>
  <c r="AB769" i="2"/>
  <c r="AC769" i="2"/>
  <c r="Z770" i="2"/>
  <c r="AB770" i="2"/>
  <c r="AC770" i="2"/>
  <c r="Z771" i="2"/>
  <c r="AB771" i="2"/>
  <c r="AC771" i="2"/>
  <c r="Z772" i="2"/>
  <c r="AB772" i="2"/>
  <c r="AC772" i="2"/>
  <c r="Z773" i="2"/>
  <c r="AB773" i="2"/>
  <c r="AC773" i="2"/>
  <c r="Z774" i="2"/>
  <c r="AB774" i="2"/>
  <c r="AC774" i="2"/>
  <c r="Z775" i="2"/>
  <c r="AB775" i="2"/>
  <c r="AC775" i="2"/>
  <c r="Z776" i="2"/>
  <c r="AB776" i="2"/>
  <c r="AC776" i="2"/>
  <c r="Z777" i="2"/>
  <c r="AB777" i="2"/>
  <c r="AC777" i="2"/>
  <c r="Z778" i="2"/>
  <c r="AB778" i="2"/>
  <c r="AC778" i="2"/>
  <c r="Z779" i="2"/>
  <c r="AB779" i="2"/>
  <c r="AC779" i="2"/>
  <c r="Z780" i="2"/>
  <c r="AB780" i="2"/>
  <c r="AC780" i="2"/>
  <c r="Z781" i="2"/>
  <c r="AB781" i="2"/>
  <c r="AC781" i="2"/>
  <c r="Z782" i="2"/>
  <c r="AB782" i="2"/>
  <c r="AC782" i="2"/>
  <c r="Z783" i="2"/>
  <c r="AB783" i="2"/>
  <c r="AC783" i="2"/>
  <c r="Z784" i="2"/>
  <c r="AB784" i="2"/>
  <c r="AC784" i="2"/>
  <c r="Z785" i="2"/>
  <c r="AB785" i="2"/>
  <c r="AC785" i="2"/>
  <c r="Z786" i="2"/>
  <c r="AB786" i="2"/>
  <c r="AC786" i="2"/>
  <c r="Z787" i="2"/>
  <c r="AB787" i="2"/>
  <c r="AC787" i="2"/>
  <c r="Z788" i="2"/>
  <c r="AB788" i="2"/>
  <c r="AC788" i="2"/>
  <c r="Z789" i="2"/>
  <c r="AB789" i="2"/>
  <c r="AC789" i="2"/>
  <c r="Z790" i="2"/>
  <c r="AB790" i="2"/>
  <c r="AC790" i="2"/>
  <c r="Z791" i="2"/>
  <c r="AB791" i="2"/>
  <c r="AC791" i="2"/>
  <c r="Z792" i="2"/>
  <c r="AB792" i="2"/>
  <c r="AC792" i="2"/>
  <c r="Z793" i="2"/>
  <c r="AB793" i="2"/>
  <c r="AC793" i="2"/>
  <c r="Z794" i="2"/>
  <c r="AB794" i="2"/>
  <c r="AC794" i="2"/>
  <c r="Z795" i="2"/>
  <c r="AB795" i="2"/>
  <c r="AC795" i="2"/>
  <c r="Z796" i="2"/>
  <c r="AB796" i="2"/>
  <c r="AC796" i="2"/>
  <c r="Z797" i="2"/>
  <c r="AB797" i="2"/>
  <c r="AC797" i="2"/>
  <c r="Z798" i="2"/>
  <c r="AB798" i="2"/>
  <c r="AC798" i="2"/>
  <c r="Z799" i="2"/>
  <c r="AB799" i="2"/>
  <c r="AC799" i="2"/>
  <c r="Z800" i="2"/>
  <c r="AB800" i="2"/>
  <c r="AC800" i="2"/>
  <c r="Z801" i="2"/>
  <c r="AB801" i="2"/>
  <c r="AC801" i="2"/>
  <c r="Z802" i="2"/>
  <c r="AB802" i="2"/>
  <c r="AC802" i="2"/>
  <c r="Z803" i="2"/>
  <c r="AB803" i="2"/>
  <c r="AC803" i="2"/>
  <c r="Z804" i="2"/>
  <c r="AB804" i="2"/>
  <c r="AC804" i="2"/>
  <c r="Z805" i="2"/>
  <c r="AB805" i="2"/>
  <c r="AC805" i="2"/>
  <c r="Z806" i="2"/>
  <c r="AB806" i="2"/>
  <c r="AC806" i="2"/>
  <c r="Z807" i="2"/>
  <c r="AB807" i="2"/>
  <c r="AC807" i="2"/>
  <c r="Z808" i="2"/>
  <c r="AB808" i="2"/>
  <c r="AC808" i="2"/>
  <c r="Z809" i="2"/>
  <c r="AB809" i="2"/>
  <c r="AC809" i="2"/>
  <c r="Z810" i="2"/>
  <c r="AB810" i="2"/>
  <c r="AC810" i="2"/>
  <c r="Z811" i="2"/>
  <c r="AB811" i="2"/>
  <c r="AC811" i="2"/>
  <c r="Z812" i="2"/>
  <c r="AB812" i="2"/>
  <c r="AC812" i="2"/>
  <c r="Z813" i="2"/>
  <c r="AB813" i="2"/>
  <c r="AC813" i="2"/>
  <c r="Z814" i="2"/>
  <c r="AB814" i="2"/>
  <c r="AC814" i="2"/>
  <c r="Z815" i="2"/>
  <c r="AB815" i="2"/>
  <c r="AC815" i="2"/>
  <c r="Z816" i="2"/>
  <c r="AB816" i="2"/>
  <c r="AC816" i="2"/>
  <c r="Z817" i="2"/>
  <c r="AB817" i="2"/>
  <c r="AC817" i="2"/>
  <c r="Z818" i="2"/>
  <c r="AB818" i="2"/>
  <c r="AC818" i="2"/>
  <c r="Z819" i="2"/>
  <c r="AB819" i="2"/>
  <c r="AC819" i="2"/>
  <c r="Z820" i="2"/>
  <c r="AB820" i="2"/>
  <c r="AC820" i="2"/>
  <c r="Z821" i="2"/>
  <c r="AB821" i="2"/>
  <c r="AC821" i="2"/>
  <c r="Z822" i="2"/>
  <c r="AB822" i="2"/>
  <c r="AC822" i="2"/>
  <c r="Z823" i="2"/>
  <c r="AB823" i="2"/>
  <c r="AC823" i="2"/>
  <c r="Z824" i="2"/>
  <c r="AB824" i="2"/>
  <c r="AC824" i="2"/>
  <c r="Z825" i="2"/>
  <c r="AB825" i="2"/>
  <c r="AC825" i="2"/>
  <c r="Z826" i="2"/>
  <c r="AB826" i="2"/>
  <c r="AC826" i="2"/>
  <c r="Z827" i="2"/>
  <c r="AB827" i="2"/>
  <c r="AC827" i="2"/>
  <c r="Z828" i="2"/>
  <c r="AB828" i="2"/>
  <c r="AC828" i="2"/>
  <c r="Z829" i="2"/>
  <c r="AB829" i="2"/>
  <c r="AC829" i="2"/>
  <c r="Z830" i="2"/>
  <c r="AB830" i="2"/>
  <c r="AC830" i="2"/>
  <c r="Z831" i="2"/>
  <c r="AB831" i="2"/>
  <c r="AC831" i="2"/>
  <c r="Z832" i="2"/>
  <c r="AB832" i="2"/>
  <c r="AC832" i="2"/>
  <c r="Z833" i="2"/>
  <c r="AB833" i="2"/>
  <c r="AC833" i="2"/>
  <c r="Z834" i="2"/>
  <c r="AB834" i="2"/>
  <c r="AC834" i="2"/>
  <c r="Z835" i="2"/>
  <c r="AB835" i="2"/>
  <c r="AC835" i="2"/>
  <c r="Z836" i="2"/>
  <c r="AB836" i="2"/>
  <c r="AC836" i="2"/>
  <c r="Z837" i="2"/>
  <c r="AB837" i="2"/>
  <c r="AC837" i="2"/>
  <c r="Z838" i="2"/>
  <c r="AB838" i="2"/>
  <c r="AC838" i="2"/>
  <c r="Z839" i="2"/>
  <c r="AB839" i="2"/>
  <c r="AC839" i="2"/>
  <c r="Z840" i="2"/>
  <c r="AB840" i="2"/>
  <c r="AC840" i="2"/>
  <c r="Z841" i="2"/>
  <c r="AB841" i="2"/>
  <c r="AC841" i="2"/>
  <c r="Z842" i="2"/>
  <c r="AB842" i="2"/>
  <c r="AC842" i="2"/>
  <c r="Z843" i="2"/>
  <c r="AB843" i="2"/>
  <c r="AC843" i="2"/>
  <c r="Z844" i="2"/>
  <c r="AB844" i="2"/>
  <c r="AC844" i="2"/>
  <c r="Z845" i="2"/>
  <c r="AB845" i="2"/>
  <c r="AC845" i="2"/>
  <c r="Z846" i="2"/>
  <c r="AB846" i="2"/>
  <c r="AC846" i="2"/>
  <c r="Z847" i="2"/>
  <c r="AB847" i="2"/>
  <c r="AC847" i="2"/>
  <c r="Z848" i="2"/>
  <c r="AB848" i="2"/>
  <c r="AC848" i="2"/>
  <c r="Z849" i="2"/>
  <c r="AB849" i="2"/>
  <c r="AC849" i="2"/>
  <c r="Z850" i="2"/>
  <c r="AB850" i="2"/>
  <c r="AC850" i="2"/>
  <c r="Z851" i="2"/>
  <c r="AB851" i="2"/>
  <c r="AC851" i="2"/>
  <c r="Z852" i="2"/>
  <c r="AB852" i="2"/>
  <c r="AC852" i="2"/>
  <c r="Z853" i="2"/>
  <c r="AB853" i="2"/>
  <c r="AC853" i="2"/>
  <c r="Z854" i="2"/>
  <c r="AB854" i="2"/>
  <c r="AC854" i="2"/>
  <c r="Z855" i="2"/>
  <c r="AB855" i="2"/>
  <c r="AC855" i="2"/>
  <c r="Z856" i="2"/>
  <c r="AB856" i="2"/>
  <c r="AC856" i="2"/>
  <c r="Z857" i="2"/>
  <c r="AB857" i="2"/>
  <c r="AC857" i="2"/>
  <c r="Z858" i="2"/>
  <c r="AB858" i="2"/>
  <c r="AC858" i="2"/>
  <c r="Z859" i="2"/>
  <c r="AB859" i="2"/>
  <c r="AC859" i="2"/>
  <c r="Z860" i="2"/>
  <c r="AB860" i="2"/>
  <c r="AC860" i="2"/>
  <c r="Z861" i="2"/>
  <c r="AB861" i="2"/>
  <c r="AC861" i="2"/>
  <c r="Z862" i="2"/>
  <c r="AB862" i="2"/>
  <c r="AC862" i="2"/>
  <c r="Z863" i="2"/>
  <c r="AB863" i="2"/>
  <c r="AC863" i="2"/>
  <c r="Z864" i="2"/>
  <c r="AB864" i="2"/>
  <c r="AC864" i="2"/>
  <c r="Z865" i="2"/>
  <c r="AB865" i="2"/>
  <c r="AC865" i="2"/>
  <c r="Z866" i="2"/>
  <c r="AB866" i="2"/>
  <c r="AC866" i="2"/>
  <c r="Z867" i="2"/>
  <c r="AB867" i="2"/>
  <c r="AC867" i="2"/>
  <c r="Z868" i="2"/>
  <c r="AB868" i="2"/>
  <c r="AC868" i="2"/>
  <c r="Z869" i="2"/>
  <c r="AB869" i="2"/>
  <c r="AC869" i="2"/>
  <c r="Z870" i="2"/>
  <c r="AB870" i="2"/>
  <c r="AC870" i="2"/>
  <c r="Z871" i="2"/>
  <c r="AB871" i="2"/>
  <c r="AC871" i="2"/>
  <c r="Z872" i="2"/>
  <c r="AB872" i="2"/>
  <c r="AC872" i="2"/>
  <c r="Z873" i="2"/>
  <c r="AB873" i="2"/>
  <c r="AC873" i="2"/>
  <c r="Z874" i="2"/>
  <c r="AB874" i="2"/>
  <c r="AC874" i="2"/>
  <c r="Z875" i="2"/>
  <c r="AB875" i="2"/>
  <c r="AC875" i="2"/>
  <c r="Z876" i="2"/>
  <c r="AB876" i="2"/>
  <c r="AC876" i="2"/>
  <c r="Z877" i="2"/>
  <c r="AB877" i="2"/>
  <c r="AC877" i="2"/>
  <c r="Z878" i="2"/>
  <c r="AB878" i="2"/>
  <c r="AC878" i="2"/>
  <c r="Z879" i="2"/>
  <c r="AB879" i="2"/>
  <c r="AC879" i="2"/>
  <c r="Z880" i="2"/>
  <c r="AB880" i="2"/>
  <c r="AC880" i="2"/>
  <c r="Z881" i="2"/>
  <c r="AB881" i="2"/>
  <c r="AC881" i="2"/>
  <c r="Z882" i="2"/>
  <c r="AB882" i="2"/>
  <c r="AC882" i="2"/>
  <c r="Z883" i="2"/>
  <c r="AB883" i="2"/>
  <c r="AC883" i="2"/>
  <c r="Z884" i="2"/>
  <c r="AB884" i="2"/>
  <c r="AC884" i="2"/>
  <c r="Z885" i="2"/>
  <c r="AB885" i="2"/>
  <c r="AC885" i="2"/>
  <c r="Z886" i="2"/>
  <c r="AB886" i="2"/>
  <c r="AC886" i="2"/>
  <c r="Z887" i="2"/>
  <c r="AB887" i="2"/>
  <c r="AC887" i="2"/>
  <c r="Z888" i="2"/>
  <c r="AB888" i="2"/>
  <c r="AC888" i="2"/>
  <c r="Z889" i="2"/>
  <c r="AB889" i="2"/>
  <c r="AC889" i="2"/>
  <c r="Z890" i="2"/>
  <c r="AB890" i="2"/>
  <c r="AC890" i="2"/>
  <c r="Z891" i="2"/>
  <c r="AB891" i="2"/>
  <c r="AC891" i="2"/>
  <c r="Z892" i="2"/>
  <c r="AB892" i="2"/>
  <c r="AC892" i="2"/>
  <c r="Z893" i="2"/>
  <c r="AB893" i="2"/>
  <c r="AC893" i="2"/>
  <c r="Z894" i="2"/>
  <c r="AB894" i="2"/>
  <c r="AC894" i="2"/>
  <c r="Z895" i="2"/>
  <c r="AB895" i="2"/>
  <c r="AC895" i="2"/>
  <c r="Z896" i="2"/>
  <c r="AB896" i="2"/>
  <c r="AC896" i="2"/>
  <c r="Z897" i="2"/>
  <c r="AB897" i="2"/>
  <c r="AC897" i="2"/>
  <c r="Z898" i="2"/>
  <c r="AB898" i="2"/>
  <c r="AC898" i="2"/>
  <c r="Z899" i="2"/>
  <c r="AB899" i="2"/>
  <c r="AC899" i="2"/>
  <c r="Z900" i="2"/>
  <c r="AB900" i="2"/>
  <c r="AC900" i="2"/>
  <c r="Z901" i="2"/>
  <c r="AB901" i="2"/>
  <c r="AC901" i="2"/>
  <c r="Z902" i="2"/>
  <c r="AB902" i="2"/>
  <c r="AC902" i="2"/>
  <c r="Z903" i="2"/>
  <c r="AB903" i="2"/>
  <c r="AC903" i="2"/>
  <c r="Z904" i="2"/>
  <c r="AB904" i="2"/>
  <c r="AC904" i="2"/>
  <c r="Z905" i="2"/>
  <c r="AB905" i="2"/>
  <c r="AC905" i="2"/>
  <c r="Z906" i="2"/>
  <c r="AB906" i="2"/>
  <c r="AC906" i="2"/>
  <c r="Z907" i="2"/>
  <c r="AB907" i="2"/>
  <c r="AC907" i="2"/>
  <c r="Z908" i="2"/>
  <c r="AB908" i="2"/>
  <c r="AC908" i="2"/>
  <c r="Z909" i="2"/>
  <c r="AB909" i="2"/>
  <c r="AC909" i="2"/>
  <c r="Z910" i="2"/>
  <c r="AB910" i="2"/>
  <c r="AC910" i="2"/>
  <c r="Z911" i="2"/>
  <c r="AB911" i="2"/>
  <c r="AC911" i="2"/>
  <c r="Z912" i="2"/>
  <c r="AB912" i="2"/>
  <c r="AC912" i="2"/>
  <c r="Z913" i="2"/>
  <c r="AB913" i="2"/>
  <c r="AC913" i="2"/>
  <c r="Z914" i="2"/>
  <c r="AB914" i="2"/>
  <c r="AC914" i="2"/>
  <c r="Z915" i="2"/>
  <c r="AB915" i="2"/>
  <c r="AC915" i="2"/>
  <c r="Z916" i="2"/>
  <c r="AB916" i="2"/>
  <c r="AC916" i="2"/>
  <c r="Z917" i="2"/>
  <c r="AB917" i="2"/>
  <c r="AC917" i="2"/>
  <c r="Z918" i="2"/>
  <c r="AB918" i="2"/>
  <c r="AC918" i="2"/>
  <c r="Z919" i="2"/>
  <c r="AB919" i="2"/>
  <c r="AC919" i="2"/>
  <c r="Z920" i="2"/>
  <c r="AB920" i="2"/>
  <c r="AC920" i="2"/>
  <c r="Z921" i="2"/>
  <c r="AB921" i="2"/>
  <c r="AC921" i="2"/>
  <c r="Z922" i="2"/>
  <c r="AB922" i="2"/>
  <c r="AC922" i="2"/>
  <c r="Z923" i="2"/>
  <c r="AB923" i="2"/>
  <c r="AC923" i="2"/>
  <c r="Z924" i="2"/>
  <c r="AB924" i="2"/>
  <c r="AC924" i="2"/>
  <c r="Z925" i="2"/>
  <c r="AB925" i="2"/>
  <c r="AC925" i="2"/>
  <c r="Z926" i="2"/>
  <c r="AB926" i="2"/>
  <c r="AC926" i="2"/>
  <c r="Z927" i="2"/>
  <c r="AB927" i="2"/>
  <c r="AC927" i="2"/>
  <c r="Z928" i="2"/>
  <c r="AB928" i="2"/>
  <c r="AC928" i="2"/>
  <c r="Z929" i="2"/>
  <c r="AB929" i="2"/>
  <c r="AC929" i="2"/>
  <c r="Z930" i="2"/>
  <c r="AB930" i="2"/>
  <c r="AC930" i="2"/>
  <c r="Z931" i="2"/>
  <c r="AB931" i="2"/>
  <c r="AC931" i="2"/>
  <c r="Z932" i="2"/>
  <c r="AB932" i="2"/>
  <c r="AC932" i="2"/>
  <c r="Z933" i="2"/>
  <c r="AB933" i="2"/>
  <c r="AC933" i="2"/>
  <c r="Z934" i="2"/>
  <c r="AB934" i="2"/>
  <c r="AC934" i="2"/>
  <c r="Z935" i="2"/>
  <c r="AB935" i="2"/>
  <c r="AC935" i="2"/>
  <c r="Z936" i="2"/>
  <c r="AB936" i="2"/>
  <c r="AC936" i="2"/>
  <c r="Z937" i="2"/>
  <c r="AB937" i="2"/>
  <c r="AC937" i="2"/>
  <c r="Z938" i="2"/>
  <c r="AB938" i="2"/>
  <c r="AC938" i="2"/>
  <c r="Z939" i="2"/>
  <c r="AB939" i="2"/>
  <c r="AC939" i="2"/>
  <c r="Z940" i="2"/>
  <c r="AB940" i="2"/>
  <c r="AC940" i="2"/>
  <c r="Z941" i="2"/>
  <c r="AB941" i="2"/>
  <c r="AC941" i="2"/>
  <c r="Z942" i="2"/>
  <c r="AB942" i="2"/>
  <c r="AC942" i="2"/>
  <c r="Z943" i="2"/>
  <c r="AB943" i="2"/>
  <c r="AC943" i="2"/>
  <c r="Z944" i="2"/>
  <c r="AB944" i="2"/>
  <c r="AC944" i="2"/>
  <c r="Z945" i="2"/>
  <c r="AB945" i="2"/>
  <c r="AC945" i="2"/>
  <c r="Z946" i="2"/>
  <c r="AB946" i="2"/>
  <c r="AC946" i="2"/>
  <c r="Z947" i="2"/>
  <c r="AB947" i="2"/>
  <c r="AC947" i="2"/>
  <c r="Z948" i="2"/>
  <c r="AB948" i="2"/>
  <c r="AC948" i="2"/>
  <c r="Z949" i="2"/>
  <c r="AB949" i="2"/>
  <c r="AC949" i="2"/>
  <c r="Z950" i="2"/>
  <c r="AB950" i="2"/>
  <c r="AC950" i="2"/>
  <c r="Z951" i="2"/>
  <c r="AB951" i="2"/>
  <c r="AC951" i="2"/>
  <c r="Z952" i="2"/>
  <c r="AB952" i="2"/>
  <c r="AC952" i="2"/>
  <c r="Z953" i="2"/>
  <c r="AB953" i="2"/>
  <c r="AC953" i="2"/>
  <c r="Z954" i="2"/>
  <c r="AB954" i="2"/>
  <c r="AC954" i="2"/>
  <c r="Z955" i="2"/>
  <c r="AB955" i="2"/>
  <c r="AC955" i="2"/>
  <c r="Z956" i="2"/>
  <c r="AB956" i="2"/>
  <c r="AC956" i="2"/>
  <c r="Z957" i="2"/>
  <c r="AB957" i="2"/>
  <c r="AC957" i="2"/>
  <c r="Z958" i="2"/>
  <c r="AB958" i="2"/>
  <c r="AC958" i="2"/>
  <c r="Z959" i="2"/>
  <c r="AB959" i="2"/>
  <c r="AC959" i="2"/>
  <c r="Z960" i="2"/>
  <c r="AB960" i="2"/>
  <c r="AC960" i="2"/>
  <c r="Z961" i="2"/>
  <c r="AB961" i="2"/>
  <c r="AC961" i="2"/>
  <c r="Z962" i="2"/>
  <c r="AB962" i="2"/>
  <c r="AC962" i="2"/>
  <c r="Z963" i="2"/>
  <c r="AB963" i="2"/>
  <c r="AC963" i="2"/>
  <c r="Z964" i="2"/>
  <c r="AB964" i="2"/>
  <c r="AC964" i="2"/>
  <c r="Z965" i="2"/>
  <c r="AB965" i="2"/>
  <c r="AC965" i="2"/>
  <c r="Z966" i="2"/>
  <c r="AB966" i="2"/>
  <c r="AC966" i="2"/>
  <c r="Z967" i="2"/>
  <c r="AB967" i="2"/>
  <c r="AC967" i="2"/>
  <c r="Z968" i="2"/>
  <c r="AB968" i="2"/>
  <c r="AC968" i="2"/>
  <c r="Z969" i="2"/>
  <c r="AB969" i="2"/>
  <c r="AC969" i="2"/>
  <c r="Z970" i="2"/>
  <c r="AB970" i="2"/>
  <c r="AC970" i="2"/>
  <c r="Z971" i="2"/>
  <c r="AB971" i="2"/>
  <c r="AC971" i="2"/>
  <c r="Z972" i="2"/>
  <c r="AB972" i="2"/>
  <c r="AC972" i="2"/>
  <c r="Z973" i="2"/>
  <c r="AB973" i="2"/>
  <c r="AC973" i="2"/>
  <c r="Z974" i="2"/>
  <c r="AB974" i="2"/>
  <c r="AC974" i="2"/>
  <c r="Z975" i="2"/>
  <c r="AB975" i="2"/>
  <c r="AC975" i="2"/>
  <c r="Z976" i="2"/>
  <c r="AB976" i="2"/>
  <c r="AC976" i="2"/>
  <c r="Z977" i="2"/>
  <c r="AB977" i="2"/>
  <c r="AC977" i="2"/>
  <c r="Z978" i="2"/>
  <c r="AB978" i="2"/>
  <c r="AC978" i="2"/>
  <c r="Z979" i="2"/>
  <c r="AB979" i="2"/>
  <c r="AC979" i="2"/>
  <c r="Z980" i="2"/>
  <c r="AB980" i="2"/>
  <c r="AC980" i="2"/>
  <c r="Z981" i="2"/>
  <c r="AB981" i="2"/>
  <c r="AC981" i="2"/>
  <c r="Z982" i="2"/>
  <c r="AB982" i="2"/>
  <c r="AC982" i="2"/>
  <c r="Z983" i="2"/>
  <c r="AB983" i="2"/>
  <c r="AC983" i="2"/>
  <c r="Z984" i="2"/>
  <c r="AB984" i="2"/>
  <c r="AC984" i="2"/>
  <c r="Z985" i="2"/>
  <c r="AB985" i="2"/>
  <c r="AC985" i="2"/>
  <c r="Z986" i="2"/>
  <c r="AB986" i="2"/>
  <c r="AC986" i="2"/>
  <c r="Z987" i="2"/>
  <c r="AB987" i="2"/>
  <c r="AC987" i="2"/>
  <c r="Z988" i="2"/>
  <c r="AB988" i="2"/>
  <c r="AC988" i="2"/>
  <c r="Z989" i="2"/>
  <c r="AB989" i="2"/>
  <c r="AC989" i="2"/>
  <c r="Z990" i="2"/>
  <c r="AB990" i="2"/>
  <c r="AC990" i="2"/>
  <c r="Z991" i="2"/>
  <c r="AB991" i="2"/>
  <c r="AC991" i="2"/>
  <c r="Z992" i="2"/>
  <c r="AB992" i="2"/>
  <c r="AC992" i="2"/>
  <c r="Z993" i="2"/>
  <c r="AB993" i="2"/>
  <c r="AC993" i="2"/>
  <c r="Z994" i="2"/>
  <c r="AB994" i="2"/>
  <c r="AC994" i="2"/>
  <c r="Z995" i="2"/>
  <c r="AB995" i="2"/>
  <c r="AC995" i="2"/>
  <c r="Z996" i="2"/>
  <c r="AB996" i="2"/>
  <c r="AC996" i="2"/>
  <c r="Z997" i="2"/>
  <c r="AB997" i="2"/>
  <c r="AC997" i="2"/>
  <c r="Z998" i="2"/>
  <c r="AB998" i="2"/>
  <c r="AC998" i="2"/>
  <c r="Z999" i="2"/>
  <c r="AB999" i="2"/>
  <c r="AC999" i="2"/>
  <c r="Z1000" i="2"/>
  <c r="AB1000" i="2"/>
  <c r="AC1000" i="2"/>
  <c r="Z1001" i="2"/>
  <c r="AB1001" i="2"/>
  <c r="AC1001" i="2"/>
  <c r="Z1002" i="2"/>
  <c r="AB1002" i="2"/>
  <c r="AC1002" i="2"/>
  <c r="Z1003" i="2"/>
  <c r="AC1003" i="2"/>
  <c r="Z1004" i="2"/>
  <c r="AC1004" i="2"/>
  <c r="R1005" i="2"/>
  <c r="Z1005" i="2"/>
  <c r="AB1005" i="2"/>
  <c r="AC1005" i="2"/>
  <c r="AB1003" i="2"/>
  <c r="AB5" i="2"/>
  <c r="AC5" i="2"/>
  <c r="B5" i="6" l="1"/>
  <c r="B15" i="6" s="1"/>
  <c r="R5" i="2"/>
  <c r="R4" i="2" s="1"/>
  <c r="B16" i="6" s="1"/>
  <c r="AB1006" i="2"/>
  <c r="I15" i="4"/>
  <c r="I10" i="4"/>
  <c r="Z1006" i="2"/>
  <c r="Q4" i="2"/>
  <c r="B17" i="6" s="1"/>
  <c r="AC1006" i="2"/>
  <c r="I25" i="4" l="1"/>
  <c r="I33" i="4" s="1"/>
  <c r="I63" i="4" s="1"/>
  <c r="AB3" i="2"/>
  <c r="I3" i="4"/>
  <c r="I4" i="4" s="1"/>
  <c r="I56" i="4" s="1"/>
  <c r="I6" i="4"/>
  <c r="I57" i="4" s="1"/>
  <c r="I16" i="4"/>
  <c r="I17" i="4" s="1"/>
  <c r="I59" i="4" s="1"/>
  <c r="Z4" i="2"/>
  <c r="I11" i="4"/>
  <c r="I58" i="4" s="1"/>
  <c r="I61" i="4" l="1"/>
  <c r="I68" i="4" s="1"/>
  <c r="I66" i="4"/>
  <c r="I69" i="4" s="1"/>
  <c r="B19" i="6"/>
  <c r="I70" i="4" l="1"/>
  <c r="H32" i="1" s="1"/>
  <c r="B2" i="6"/>
  <c r="I71" i="4"/>
  <c r="B3" i="6"/>
  <c r="B4" i="6" l="1"/>
  <c r="B18" i="6" s="1"/>
</calcChain>
</file>

<file path=xl/sharedStrings.xml><?xml version="1.0" encoding="utf-8"?>
<sst xmlns="http://schemas.openxmlformats.org/spreadsheetml/2006/main" count="752" uniqueCount="738">
  <si>
    <r>
      <t xml:space="preserve">     </t>
    </r>
    <r>
      <rPr>
        <sz val="8"/>
        <rFont val="Arial"/>
        <family val="2"/>
      </rPr>
      <t xml:space="preserve">● </t>
    </r>
    <r>
      <rPr>
        <sz val="10"/>
        <rFont val="Arial"/>
        <family val="2"/>
      </rPr>
      <t>Transportation (if handicapped route or as related service on IEP)</t>
    </r>
  </si>
  <si>
    <t>Court</t>
  </si>
  <si>
    <t>IEP</t>
  </si>
  <si>
    <t>Begin Enrollment Date</t>
  </si>
  <si>
    <t>End Enrollment Date</t>
  </si>
  <si>
    <t>Local Tax Effort Rate</t>
  </si>
  <si>
    <t>Student Information</t>
  </si>
  <si>
    <t>Enrollment Dates</t>
  </si>
  <si>
    <t>Local Tax Effort</t>
  </si>
  <si>
    <t>Local Tax Effort Revenue</t>
  </si>
  <si>
    <t>Part B Funds per Child</t>
  </si>
  <si>
    <t>Total Revenues</t>
  </si>
  <si>
    <t>Transportation Revenue</t>
  </si>
  <si>
    <t>Part B Entitlement Revenue</t>
  </si>
  <si>
    <t>Miscellaneous Revenue</t>
  </si>
  <si>
    <t>Option A</t>
  </si>
  <si>
    <t>Option B</t>
  </si>
  <si>
    <t>Option C</t>
  </si>
  <si>
    <t>ADA per student</t>
  </si>
  <si>
    <t>Transportation Revenue Received per ADT</t>
  </si>
  <si>
    <t>TOTAL COSTS</t>
  </si>
  <si>
    <t>Total Costs</t>
  </si>
  <si>
    <r>
      <t xml:space="preserve">Allowable </t>
    </r>
    <r>
      <rPr>
        <b/>
        <sz val="10"/>
        <rFont val="Arial"/>
        <family val="2"/>
      </rPr>
      <t>DIRECT</t>
    </r>
    <r>
      <rPr>
        <sz val="10"/>
        <rFont val="Arial"/>
        <family val="2"/>
      </rPr>
      <t xml:space="preserve"> Costs:</t>
    </r>
  </si>
  <si>
    <r>
      <t xml:space="preserve">Allowable </t>
    </r>
    <r>
      <rPr>
        <b/>
        <sz val="10"/>
        <rFont val="Arial"/>
        <family val="2"/>
      </rPr>
      <t>DIRECT</t>
    </r>
    <r>
      <rPr>
        <sz val="10"/>
        <rFont val="Arial"/>
        <family val="2"/>
      </rPr>
      <t xml:space="preserve"> Costs:</t>
    </r>
  </si>
  <si>
    <t>DYS</t>
  </si>
  <si>
    <t>DMH</t>
  </si>
  <si>
    <r>
      <t xml:space="preserve">Current Expenditure </t>
    </r>
    <r>
      <rPr>
        <sz val="8"/>
        <rFont val="Arial"/>
        <family val="2"/>
      </rPr>
      <t>(ADA for these students x Current Expenditure per ADA)</t>
    </r>
  </si>
  <si>
    <r>
      <t xml:space="preserve">     </t>
    </r>
    <r>
      <rPr>
        <sz val="8"/>
        <rFont val="Arial"/>
        <family val="2"/>
      </rPr>
      <t>●</t>
    </r>
    <r>
      <rPr>
        <sz val="10"/>
        <rFont val="Arial"/>
        <family val="2"/>
      </rPr>
      <t xml:space="preserve"> Personal Paraprofessionals</t>
    </r>
  </si>
  <si>
    <r>
      <t xml:space="preserve">     </t>
    </r>
    <r>
      <rPr>
        <sz val="8"/>
        <rFont val="Arial"/>
        <family val="2"/>
      </rPr>
      <t>●</t>
    </r>
    <r>
      <rPr>
        <sz val="10"/>
        <rFont val="Arial"/>
        <family val="2"/>
      </rPr>
      <t xml:space="preserve"> Assistive Technology</t>
    </r>
  </si>
  <si>
    <r>
      <t xml:space="preserve">     </t>
    </r>
    <r>
      <rPr>
        <sz val="8"/>
        <rFont val="Arial"/>
        <family val="2"/>
      </rPr>
      <t>●</t>
    </r>
    <r>
      <rPr>
        <sz val="10"/>
        <rFont val="Arial"/>
        <family val="2"/>
      </rPr>
      <t xml:space="preserve"> Related Services</t>
    </r>
  </si>
  <si>
    <r>
      <t xml:space="preserve">     </t>
    </r>
    <r>
      <rPr>
        <sz val="8"/>
        <rFont val="Arial"/>
        <family val="2"/>
      </rPr>
      <t>●</t>
    </r>
    <r>
      <rPr>
        <sz val="10"/>
        <rFont val="Arial"/>
        <family val="2"/>
      </rPr>
      <t xml:space="preserve"> Supplies</t>
    </r>
  </si>
  <si>
    <r>
      <t xml:space="preserve">     </t>
    </r>
    <r>
      <rPr>
        <sz val="8"/>
        <rFont val="Arial"/>
        <family val="2"/>
      </rPr>
      <t>●</t>
    </r>
    <r>
      <rPr>
        <sz val="10"/>
        <rFont val="Arial"/>
        <family val="2"/>
      </rPr>
      <t xml:space="preserve"> Rent/Utilities if applicable</t>
    </r>
  </si>
  <si>
    <r>
      <t xml:space="preserve">    </t>
    </r>
    <r>
      <rPr>
        <sz val="8"/>
        <rFont val="Arial"/>
        <family val="2"/>
      </rPr>
      <t>●</t>
    </r>
    <r>
      <rPr>
        <sz val="10"/>
        <rFont val="Arial"/>
        <family val="2"/>
      </rPr>
      <t xml:space="preserve"> Tuition</t>
    </r>
  </si>
  <si>
    <r>
      <t xml:space="preserve">    </t>
    </r>
    <r>
      <rPr>
        <sz val="8"/>
        <rFont val="Arial"/>
        <family val="2"/>
      </rPr>
      <t>●</t>
    </r>
    <r>
      <rPr>
        <sz val="10"/>
        <rFont val="Arial"/>
        <family val="2"/>
      </rPr>
      <t xml:space="preserve"> Transportation</t>
    </r>
  </si>
  <si>
    <r>
      <t xml:space="preserve">    </t>
    </r>
    <r>
      <rPr>
        <sz val="8"/>
        <rFont val="Arial"/>
        <family val="2"/>
      </rPr>
      <t>●</t>
    </r>
    <r>
      <rPr>
        <sz val="10"/>
        <rFont val="Arial"/>
        <family val="2"/>
      </rPr>
      <t xml:space="preserve"> Related Services*</t>
    </r>
  </si>
  <si>
    <r>
      <t xml:space="preserve">    </t>
    </r>
    <r>
      <rPr>
        <sz val="8"/>
        <rFont val="Arial"/>
        <family val="2"/>
      </rPr>
      <t>●</t>
    </r>
    <r>
      <rPr>
        <sz val="10"/>
        <rFont val="Arial"/>
        <family val="2"/>
      </rPr>
      <t xml:space="preserve"> Assistive Technology*</t>
    </r>
  </si>
  <si>
    <r>
      <t xml:space="preserve">    </t>
    </r>
    <r>
      <rPr>
        <sz val="8"/>
        <rFont val="Arial"/>
        <family val="2"/>
      </rPr>
      <t>●</t>
    </r>
    <r>
      <rPr>
        <sz val="10"/>
        <rFont val="Arial"/>
        <family val="2"/>
      </rPr>
      <t xml:space="preserve"> Supplies*</t>
    </r>
  </si>
  <si>
    <t>Option A Costs</t>
  </si>
  <si>
    <t>Option B Costs</t>
  </si>
  <si>
    <t>Option C Costs</t>
  </si>
  <si>
    <t>Mark "x" if applicable</t>
  </si>
  <si>
    <t>MOSIS Number</t>
  </si>
  <si>
    <t>Local Tax Effort Amount for PPF Students</t>
  </si>
  <si>
    <t>Allocated Transportation Revenue Received for PPF Students</t>
  </si>
  <si>
    <t>Number of PPF Students with IEP enrolled December 1</t>
  </si>
  <si>
    <t>Total Part B Entitlement Revenues for PPF Students</t>
  </si>
  <si>
    <r>
      <t xml:space="preserve">Attendance Days     </t>
    </r>
    <r>
      <rPr>
        <sz val="8"/>
        <rFont val="Arial"/>
        <family val="2"/>
      </rPr>
      <t>(do not include ESY)</t>
    </r>
  </si>
  <si>
    <t>Click Here to Agree to Assurance Statement</t>
  </si>
  <si>
    <t>(Click on cell and select "I agree with Assurance Statement from drop down box)</t>
  </si>
  <si>
    <t>I agree with Assurance Statement</t>
  </si>
  <si>
    <t>I disagree with Assurance Statement</t>
  </si>
  <si>
    <t xml:space="preserve">Type Superintendent Name: </t>
  </si>
  <si>
    <t>SUBMISSION INSTRUCTIONS</t>
  </si>
  <si>
    <t xml:space="preserve">STUDENT INFORMATION WORKSHEET          </t>
  </si>
  <si>
    <r>
      <rPr>
        <b/>
        <sz val="9"/>
        <rFont val="Arial"/>
        <family val="2"/>
      </rPr>
      <t>Enrollment Dates:</t>
    </r>
    <r>
      <rPr>
        <sz val="9"/>
        <rFont val="Arial"/>
        <family val="2"/>
      </rPr>
      <t xml:space="preserve"> Enter the begin and end enrollment dates for the student for year in which services were provided.</t>
    </r>
  </si>
  <si>
    <t>LOCAL TAX EFFORT REVENUE</t>
  </si>
  <si>
    <t>TRANSPORTATION REVENUE</t>
  </si>
  <si>
    <t>PART B ENTITLEMENT</t>
  </si>
  <si>
    <t>MISCELLANEOUS REVENUE</t>
  </si>
  <si>
    <t>SUMMARY OF REVENUES</t>
  </si>
  <si>
    <t>CALCULATION OF EXCESS COST</t>
  </si>
  <si>
    <t>ASSURANCE STATEMENT</t>
  </si>
  <si>
    <r>
      <t xml:space="preserve">     </t>
    </r>
    <r>
      <rPr>
        <sz val="8"/>
        <rFont val="Arial"/>
        <family val="2"/>
      </rPr>
      <t>●</t>
    </r>
    <r>
      <rPr>
        <sz val="10"/>
        <rFont val="Arial"/>
        <family val="2"/>
      </rPr>
      <t xml:space="preserve"> Other (please specify)</t>
    </r>
  </si>
  <si>
    <r>
      <t xml:space="preserve">     </t>
    </r>
    <r>
      <rPr>
        <sz val="8"/>
        <rFont val="Arial"/>
        <family val="2"/>
      </rPr>
      <t xml:space="preserve">● </t>
    </r>
    <r>
      <rPr>
        <sz val="10"/>
        <rFont val="Arial"/>
        <family val="2"/>
      </rPr>
      <t>Other* (please specify)</t>
    </r>
  </si>
  <si>
    <t>Total Excess Cost</t>
  </si>
  <si>
    <r>
      <t xml:space="preserve">    </t>
    </r>
    <r>
      <rPr>
        <sz val="8"/>
        <rFont val="Arial"/>
        <family val="2"/>
      </rPr>
      <t>●</t>
    </r>
    <r>
      <rPr>
        <sz val="10"/>
        <rFont val="Arial"/>
        <family val="2"/>
      </rPr>
      <t xml:space="preserve"> Other (please specify)</t>
    </r>
  </si>
  <si>
    <t xml:space="preserve">BASIC STATE AID REVENUE PER ADA </t>
  </si>
  <si>
    <t>Basic State Aid Revenue per ADA for PPF Students</t>
  </si>
  <si>
    <t>Basic State Aid per ADA Revenue</t>
  </si>
  <si>
    <t xml:space="preserve"> Calendar Days:</t>
  </si>
  <si>
    <t xml:space="preserve"> Phone Number:</t>
  </si>
  <si>
    <t xml:space="preserve"> Email Address:</t>
  </si>
  <si>
    <t xml:space="preserve"> Contact Name:</t>
  </si>
  <si>
    <t>SUMMARY OF COSTS (attach breakdown/documentation for all direct costs listed)</t>
  </si>
  <si>
    <r>
      <t xml:space="preserve">Placing Agency
</t>
    </r>
    <r>
      <rPr>
        <b/>
        <sz val="8"/>
        <rFont val="Arial"/>
        <family val="2"/>
      </rPr>
      <t>(Mark " x" )</t>
    </r>
  </si>
  <si>
    <r>
      <t xml:space="preserve">Transportation    </t>
    </r>
    <r>
      <rPr>
        <sz val="9"/>
        <rFont val="Arial"/>
        <family val="2"/>
      </rPr>
      <t xml:space="preserve">  </t>
    </r>
    <r>
      <rPr>
        <sz val="8"/>
        <rFont val="Arial"/>
        <family val="2"/>
      </rPr>
      <t xml:space="preserve">(Mark "x" if student receives transportation) </t>
    </r>
  </si>
  <si>
    <t>FOR DESE USE ONLY:</t>
  </si>
  <si>
    <t>Co-Dist Code</t>
  </si>
  <si>
    <t>Name</t>
  </si>
  <si>
    <t>Annualized Transportation Amount</t>
  </si>
  <si>
    <t xml:space="preserve">Part B 
Entitlement </t>
  </si>
  <si>
    <t>Dec. 1 Child Count</t>
  </si>
  <si>
    <t>Current Expenditure per ADA</t>
  </si>
  <si>
    <t>ADAIR CO. R-I</t>
  </si>
  <si>
    <t>KIRKSVILLE R-III</t>
  </si>
  <si>
    <t>ADAIR CO. R-II</t>
  </si>
  <si>
    <t>NORTH ANDREW CO. R-VI</t>
  </si>
  <si>
    <t>AVENUE CITY R-IX</t>
  </si>
  <si>
    <t>SAVANNAH R-III</t>
  </si>
  <si>
    <t>TARKIO R-I</t>
  </si>
  <si>
    <t>ROCK PORT R-II</t>
  </si>
  <si>
    <t>FAIRFAX R-III</t>
  </si>
  <si>
    <t>COMMUNITY R-VI</t>
  </si>
  <si>
    <t>VAN-FAR R-I</t>
  </si>
  <si>
    <t>MEXICO 59</t>
  </si>
  <si>
    <t>WHEATON R-III</t>
  </si>
  <si>
    <t>SOUTHWEST R-V</t>
  </si>
  <si>
    <t>EXETER R-VI</t>
  </si>
  <si>
    <t>CASSVILLE R-IV</t>
  </si>
  <si>
    <t>PURDY R-II</t>
  </si>
  <si>
    <t>SHELL KNOB 78</t>
  </si>
  <si>
    <t>MONETT R-I</t>
  </si>
  <si>
    <t>LIBERAL R-II</t>
  </si>
  <si>
    <t>GOLDEN CITY R-III</t>
  </si>
  <si>
    <t>LAMAR R-I</t>
  </si>
  <si>
    <t>MIAMI R-I</t>
  </si>
  <si>
    <t>BALLARD R-II</t>
  </si>
  <si>
    <t>ADRIAN R-III</t>
  </si>
  <si>
    <t>RICH HILL R-IV</t>
  </si>
  <si>
    <t>HUME R-VIII</t>
  </si>
  <si>
    <t>HUDSON R-IX</t>
  </si>
  <si>
    <t>BUTLER R-V</t>
  </si>
  <si>
    <t>LINCOLN R-II</t>
  </si>
  <si>
    <t>WARSAW R-IX</t>
  </si>
  <si>
    <t>COLE CAMP R-I</t>
  </si>
  <si>
    <t>MEADOW HEIGHTS R-II</t>
  </si>
  <si>
    <t>LEOPOLD R-III</t>
  </si>
  <si>
    <t>ZALMA R-V</t>
  </si>
  <si>
    <t>WOODLAND R-IV</t>
  </si>
  <si>
    <t>SOUTHERN BOONE CO. R-I</t>
  </si>
  <si>
    <t>HALLSVILLE R-IV</t>
  </si>
  <si>
    <t>STURGEON R-V</t>
  </si>
  <si>
    <t>CENTRALIA R-VI</t>
  </si>
  <si>
    <t>HARRISBURG R-VIII</t>
  </si>
  <si>
    <t>COLUMBIA 93</t>
  </si>
  <si>
    <t>EAST BUCHANAN CO. C-1</t>
  </si>
  <si>
    <t>MID-BUCHANAN CO. R-V</t>
  </si>
  <si>
    <t>BUCHANAN CO. R-IV</t>
  </si>
  <si>
    <t>ST. JOSEPH</t>
  </si>
  <si>
    <t>NEELYVILLE R-IV</t>
  </si>
  <si>
    <t>POPLAR BLUFF R-I</t>
  </si>
  <si>
    <t>TWIN RIVERS R-X</t>
  </si>
  <si>
    <t>BRECKENRIDGE R-I</t>
  </si>
  <si>
    <t>HAMILTON R-II</t>
  </si>
  <si>
    <t>NEW YORK R-IV</t>
  </si>
  <si>
    <t>COWGILL R-VI</t>
  </si>
  <si>
    <t>POLO R-VII</t>
  </si>
  <si>
    <t>MIRABILE C-1</t>
  </si>
  <si>
    <t>BRAYMER C-4</t>
  </si>
  <si>
    <t>KINGSTON 42</t>
  </si>
  <si>
    <t>NORTH CALLAWAY CO. R-I</t>
  </si>
  <si>
    <t>NEW BLOOMFIELD R-III</t>
  </si>
  <si>
    <t>FULTON 58</t>
  </si>
  <si>
    <t>SOUTH CALLAWAY CO. R-II</t>
  </si>
  <si>
    <t>STOUTLAND R-II</t>
  </si>
  <si>
    <t>CAMDENTON R-III</t>
  </si>
  <si>
    <t>CLIMAX SPRINGS R-IV</t>
  </si>
  <si>
    <t>MACKS CREEK R-V</t>
  </si>
  <si>
    <t>JACKSON R-II</t>
  </si>
  <si>
    <t>DELTA R-V</t>
  </si>
  <si>
    <t>OAK RIDGE R-VI</t>
  </si>
  <si>
    <t>CAPE GIRARDEAU 63</t>
  </si>
  <si>
    <t>NELL HOLCOMB R-IV</t>
  </si>
  <si>
    <t>HALE R-I</t>
  </si>
  <si>
    <t>TINA-AVALON R-II</t>
  </si>
  <si>
    <t>BOSWORTH R-V</t>
  </si>
  <si>
    <t>CARROLLTON R-VII</t>
  </si>
  <si>
    <t>NORBORNE R-VIII</t>
  </si>
  <si>
    <t>EAST CARTER CO. R-II</t>
  </si>
  <si>
    <t>VAN BUREN R-I</t>
  </si>
  <si>
    <t>ARCHIE R-V</t>
  </si>
  <si>
    <t>STRASBURG C-3</t>
  </si>
  <si>
    <t>RAYMORE-PECULIAR R-II</t>
  </si>
  <si>
    <t>SHERWOOD CASS R-VIII</t>
  </si>
  <si>
    <t>EAST LYNNE 40</t>
  </si>
  <si>
    <t>PLEASANT HILL R-III</t>
  </si>
  <si>
    <t>HARRISONVILLE R-IX</t>
  </si>
  <si>
    <t>DREXEL R-IV</t>
  </si>
  <si>
    <t>MIDWAY R-I</t>
  </si>
  <si>
    <t>BELTON 124</t>
  </si>
  <si>
    <t>STOCKTON R-I</t>
  </si>
  <si>
    <t>EL DORADO SPRINGS R-II</t>
  </si>
  <si>
    <t>NORTHWESTERN R-I</t>
  </si>
  <si>
    <t>BRUNSWICK R-II</t>
  </si>
  <si>
    <t>KEYTESVILLE R-III</t>
  </si>
  <si>
    <t>SALISBURY R-IV</t>
  </si>
  <si>
    <t>CHADWICK R-I</t>
  </si>
  <si>
    <t>SPARTA R-III</t>
  </si>
  <si>
    <t>BILLINGS R-IV</t>
  </si>
  <si>
    <t>CLEVER R-V</t>
  </si>
  <si>
    <t>OZARK R-VI</t>
  </si>
  <si>
    <t>SPOKANE R-VII</t>
  </si>
  <si>
    <t>CLARK CO. R-I</t>
  </si>
  <si>
    <t>KEARNEY R-I</t>
  </si>
  <si>
    <t>SMITHVILLE R-II</t>
  </si>
  <si>
    <t>EXCELSIOR SPRINGS 40</t>
  </si>
  <si>
    <t>LIBERTY 53</t>
  </si>
  <si>
    <t>MISSOURI CITY 56</t>
  </si>
  <si>
    <t>NORTH KANSAS CITY 74</t>
  </si>
  <si>
    <t>CAMERON R-I</t>
  </si>
  <si>
    <t>LATHROP R-II</t>
  </si>
  <si>
    <t>CLINTON CO. R-III</t>
  </si>
  <si>
    <t>COLE CO. R-I</t>
  </si>
  <si>
    <t>BLAIR OAKS R-II</t>
  </si>
  <si>
    <t>COLE CO. R-V</t>
  </si>
  <si>
    <t>JEFFERSON CITY</t>
  </si>
  <si>
    <t>BLACKWATER R-II</t>
  </si>
  <si>
    <t>COOPER CO. R-IV</t>
  </si>
  <si>
    <t>PRAIRIE HOME R-V</t>
  </si>
  <si>
    <t>OTTERVILLE R-VI</t>
  </si>
  <si>
    <t>PILOT GROVE C-4</t>
  </si>
  <si>
    <t>BOONVILLE R-I</t>
  </si>
  <si>
    <t>CRAWFORD CO. R-I</t>
  </si>
  <si>
    <t>CRAWFORD CO. R-II</t>
  </si>
  <si>
    <t>STEELVILLE R-III</t>
  </si>
  <si>
    <t>LOCKWOOD R-I</t>
  </si>
  <si>
    <t>DADEVILLE R-II</t>
  </si>
  <si>
    <t>EVERTON R-III</t>
  </si>
  <si>
    <t>GREENFIELD R-IV</t>
  </si>
  <si>
    <t>DALLAS CO. R-I</t>
  </si>
  <si>
    <t>PATTONSBURG R-II</t>
  </si>
  <si>
    <t>WINSTON R-VI</t>
  </si>
  <si>
    <t>NORTH DAVIESS R-III</t>
  </si>
  <si>
    <t>GALLATIN R-V</t>
  </si>
  <si>
    <t>TRI-COUNTY R-VII</t>
  </si>
  <si>
    <t>OSBORN R-O</t>
  </si>
  <si>
    <t>MAYSVILLE R-I</t>
  </si>
  <si>
    <t>UNION STAR R-II</t>
  </si>
  <si>
    <t>STEWARTSVILLE C-2</t>
  </si>
  <si>
    <t>SALEM R-80</t>
  </si>
  <si>
    <t>OAK HILL R-I</t>
  </si>
  <si>
    <t>GREEN FOREST R-II</t>
  </si>
  <si>
    <t>DENT-PHELPS R-III</t>
  </si>
  <si>
    <t>NORTH WOOD R-IV</t>
  </si>
  <si>
    <t>SKYLINE R-II</t>
  </si>
  <si>
    <t>PLAINVIEW R-VIII</t>
  </si>
  <si>
    <t>AVA R-I</t>
  </si>
  <si>
    <t>MALDEN R-I</t>
  </si>
  <si>
    <t>CAMPBELL R-II</t>
  </si>
  <si>
    <t>HOLCOMB R-III</t>
  </si>
  <si>
    <t>CLARKTON C-4</t>
  </si>
  <si>
    <t>SENATH-HORNERSVILLE C-8</t>
  </si>
  <si>
    <t>SOUTHLAND C-9</t>
  </si>
  <si>
    <t>KENNETT 39</t>
  </si>
  <si>
    <t>FRANKLIN CO. R-II</t>
  </si>
  <si>
    <t>MERAMEC VALLEY R-III</t>
  </si>
  <si>
    <t>UNION R-XI</t>
  </si>
  <si>
    <t>LONEDELL R-XIV</t>
  </si>
  <si>
    <t>SPRING BLUFF R-XV</t>
  </si>
  <si>
    <t>STRAIN-JAPAN R-XVI</t>
  </si>
  <si>
    <t>ST. CLAIR R-XIII</t>
  </si>
  <si>
    <t>NEW HAVEN</t>
  </si>
  <si>
    <t>WASHINGTON</t>
  </si>
  <si>
    <t>GASCONADE CO. R-II</t>
  </si>
  <si>
    <t>GASCONADE CO. R-I</t>
  </si>
  <si>
    <t>KING CITY R-I</t>
  </si>
  <si>
    <t>STANBERRY R-II</t>
  </si>
  <si>
    <t>ALBANY R-III</t>
  </si>
  <si>
    <t>WILLARD R-II</t>
  </si>
  <si>
    <t>REPUBLIC R-III</t>
  </si>
  <si>
    <t>ASH GROVE R-IV</t>
  </si>
  <si>
    <t>WALNUT GROVE R-V</t>
  </si>
  <si>
    <t>STRAFFORD R-VI</t>
  </si>
  <si>
    <t>LOGAN-ROGERSVILLE R-VIII</t>
  </si>
  <si>
    <t>SPRINGFIELD R-XII</t>
  </si>
  <si>
    <t>FAIR GROVE R-X</t>
  </si>
  <si>
    <t>SPICKARD R-II</t>
  </si>
  <si>
    <t>PLEASANT VIEW R-VI</t>
  </si>
  <si>
    <t>LAREDO R-VII</t>
  </si>
  <si>
    <t>TRENTON R-IX</t>
  </si>
  <si>
    <t>CAINSVILLE R-I</t>
  </si>
  <si>
    <t>SOUTH HARRISON CO. R-II</t>
  </si>
  <si>
    <t>NORTH HARRISON R-III</t>
  </si>
  <si>
    <t>GILMAN CITY R-IV</t>
  </si>
  <si>
    <t>RIDGEWAY R-V</t>
  </si>
  <si>
    <t>HENRY CO. R-I</t>
  </si>
  <si>
    <t>SHAWNEE R-III</t>
  </si>
  <si>
    <t>CALHOUN R-VIII</t>
  </si>
  <si>
    <t>LEESVILLE R-IX</t>
  </si>
  <si>
    <t>DAVIS R-XII</t>
  </si>
  <si>
    <t>MONTROSE R-XIV</t>
  </si>
  <si>
    <t>CLINTON</t>
  </si>
  <si>
    <t>HICKORY CO. R-I</t>
  </si>
  <si>
    <t>WHEATLAND R-II</t>
  </si>
  <si>
    <t>WEAUBLEAU R-III</t>
  </si>
  <si>
    <t>HERMITAGE R-IV</t>
  </si>
  <si>
    <t>CRAIG R-III</t>
  </si>
  <si>
    <t>MOUND CITY R-II</t>
  </si>
  <si>
    <t>SOUTH HOLT CO. R-I</t>
  </si>
  <si>
    <t>NEW FRANKLIN R-I</t>
  </si>
  <si>
    <t>FAYETTE R-III</t>
  </si>
  <si>
    <t>GLASGOW</t>
  </si>
  <si>
    <t>HOWELL VALLEY R-I</t>
  </si>
  <si>
    <t>MOUNTAIN VIEW-BIRCH TREE R-III</t>
  </si>
  <si>
    <t>WILLOW SPRINGS R-IV</t>
  </si>
  <si>
    <t>RICHARDS R-V</t>
  </si>
  <si>
    <t>WEST PLAINS R-VII</t>
  </si>
  <si>
    <t>GLENWOOD R-VIII</t>
  </si>
  <si>
    <t>JUNCTION HILL C-12</t>
  </si>
  <si>
    <t>FAIRVIEW R-XI</t>
  </si>
  <si>
    <t>SOUTH IRON CO. R-I</t>
  </si>
  <si>
    <t>ARCADIA VALLEY R-II</t>
  </si>
  <si>
    <t>BELLEVIEW R-III</t>
  </si>
  <si>
    <t>IRON CO. C-4</t>
  </si>
  <si>
    <t>FORT OSAGE R-I</t>
  </si>
  <si>
    <t>BLUE SPRINGS R-IV</t>
  </si>
  <si>
    <t>GRAIN VALLEY R-V</t>
  </si>
  <si>
    <t>OAK GROVE R-VI</t>
  </si>
  <si>
    <t>LEE'S SUMMIT R-VII</t>
  </si>
  <si>
    <t>HICKMAN MILLS C-1</t>
  </si>
  <si>
    <t>RAYTOWN C-2</t>
  </si>
  <si>
    <t>GRANDVIEW C-4</t>
  </si>
  <si>
    <t>LONE JACK C-6</t>
  </si>
  <si>
    <t>INDEPENDENCE 30</t>
  </si>
  <si>
    <t>KANSAS CITY 33</t>
  </si>
  <si>
    <t>CENTER 58</t>
  </si>
  <si>
    <t>UNIVERSITY ACADEMY</t>
  </si>
  <si>
    <t>HOGAN PREPARATORY ACADEMY</t>
  </si>
  <si>
    <t>ALLEN VILLAGE</t>
  </si>
  <si>
    <t>LEE A. TOLBERT COM. ACADEMY</t>
  </si>
  <si>
    <t>GORDON PARKS ELEM.</t>
  </si>
  <si>
    <t>ACADEMIE LAFAYETTE</t>
  </si>
  <si>
    <t>SCUOLA VITA NUOVA</t>
  </si>
  <si>
    <t>FRONTIER SCHOOL OF INNOVATION</t>
  </si>
  <si>
    <t>DELASALLE CHARTER SCHOOL</t>
  </si>
  <si>
    <t>CARL JUNCTION R-I</t>
  </si>
  <si>
    <t>AVILLA R-XIII</t>
  </si>
  <si>
    <t>JASPER CO. R-V</t>
  </si>
  <si>
    <t>SARCOXIE R-II</t>
  </si>
  <si>
    <t>CARTHAGE R-IX</t>
  </si>
  <si>
    <t>WEBB CITY R-VII</t>
  </si>
  <si>
    <t>JOPLIN SCHOOLS</t>
  </si>
  <si>
    <t>NORTHWEST R-I</t>
  </si>
  <si>
    <t>GRANDVIEW R-II</t>
  </si>
  <si>
    <t>HILLSBORO R-III</t>
  </si>
  <si>
    <t>DUNKLIN R-V</t>
  </si>
  <si>
    <t>FESTUS R-VI</t>
  </si>
  <si>
    <t>JEFFERSON CO. R-VII</t>
  </si>
  <si>
    <t>SUNRISE R-IX</t>
  </si>
  <si>
    <t>WINDSOR C-1</t>
  </si>
  <si>
    <t>FOX C-6</t>
  </si>
  <si>
    <t>CRYSTAL CITY 47</t>
  </si>
  <si>
    <t>DESOTO 73</t>
  </si>
  <si>
    <t>KINGSVILLE R-I</t>
  </si>
  <si>
    <t>HOLDEN R-III</t>
  </si>
  <si>
    <t>CHILHOWEE R-IV</t>
  </si>
  <si>
    <t>JOHNSON CO. R-VII</t>
  </si>
  <si>
    <t>KNOB NOSTER R-VIII</t>
  </si>
  <si>
    <t>LEETON R-X</t>
  </si>
  <si>
    <t>WARRENSBURG R-VI</t>
  </si>
  <si>
    <t>KNOX CO. R-I</t>
  </si>
  <si>
    <t>LACLEDE CO. R-I</t>
  </si>
  <si>
    <t>GASCONADE C-4</t>
  </si>
  <si>
    <t>LEBANON R-III</t>
  </si>
  <si>
    <t>LACLEDE CO. C-5</t>
  </si>
  <si>
    <t>CONCORDIA R-II</t>
  </si>
  <si>
    <t>LAFAYETTE CO. C-1</t>
  </si>
  <si>
    <t>ODESSA R-VII</t>
  </si>
  <si>
    <t>SANTA FE R-X</t>
  </si>
  <si>
    <t>WELLINGTON-NAPOLEON R-IX</t>
  </si>
  <si>
    <t>LEXINGTON R-V</t>
  </si>
  <si>
    <t>MILLER R-II</t>
  </si>
  <si>
    <t>PIERCE CITY R-VI</t>
  </si>
  <si>
    <t>MARIONVILLE R-IX</t>
  </si>
  <si>
    <t>MT. VERNON R-V</t>
  </si>
  <si>
    <t>AURORA R-VIII</t>
  </si>
  <si>
    <t>VERONA R-VII</t>
  </si>
  <si>
    <t>CANTON R-V</t>
  </si>
  <si>
    <t>LEWIS CO. C-1</t>
  </si>
  <si>
    <t>SILEX R-I</t>
  </si>
  <si>
    <t>ELSBERRY R-II</t>
  </si>
  <si>
    <t>TROY R-III</t>
  </si>
  <si>
    <t>WINFIELD R-IV</t>
  </si>
  <si>
    <t>LINN CO. R-I</t>
  </si>
  <si>
    <t>BUCKLIN R-II</t>
  </si>
  <si>
    <t>MEADVILLE R-IV</t>
  </si>
  <si>
    <t>MARCELINE R-V</t>
  </si>
  <si>
    <t>BROOKFIELD R-III</t>
  </si>
  <si>
    <t>SOUTHWEST LIVINGSTON CO. R-I</t>
  </si>
  <si>
    <t>LIVINGSTON CO. R-III</t>
  </si>
  <si>
    <t>CHILLICOTHE R-II</t>
  </si>
  <si>
    <t>MCDONALD CO. R-I</t>
  </si>
  <si>
    <t>ATLANTA C-3</t>
  </si>
  <si>
    <t>BEVIER C-4</t>
  </si>
  <si>
    <t>LA PLATA R-II</t>
  </si>
  <si>
    <t>MACON CO. R-I</t>
  </si>
  <si>
    <t>CALLAO C-8</t>
  </si>
  <si>
    <t>MACON CO. R-IV</t>
  </si>
  <si>
    <t>MARQUAND-ZION R-VI</t>
  </si>
  <si>
    <t>FREDERICKTOWN R-I</t>
  </si>
  <si>
    <t>MARIES CO. R-I</t>
  </si>
  <si>
    <t>MARIES CO. R-II</t>
  </si>
  <si>
    <t>MARION CO. R-II</t>
  </si>
  <si>
    <t>PALMYRA R-I</t>
  </si>
  <si>
    <t>HANNIBAL 60</t>
  </si>
  <si>
    <t>NORTH MERCER CO. R-III</t>
  </si>
  <si>
    <t>PRINCETON R-V</t>
  </si>
  <si>
    <t>ELDON R-I</t>
  </si>
  <si>
    <t>MILLER CO. R-III</t>
  </si>
  <si>
    <t>ST. ELIZABETH R-IV</t>
  </si>
  <si>
    <t>SCHOOL OF THE OSAGE</t>
  </si>
  <si>
    <t>IBERIA R-V</t>
  </si>
  <si>
    <t>EAST PRAIRIE R-II</t>
  </si>
  <si>
    <t>CHARLESTON R-I</t>
  </si>
  <si>
    <t>MONITEAU CO. R-I</t>
  </si>
  <si>
    <t>HIGH POINT R-III</t>
  </si>
  <si>
    <t>MONITEAU CO. R-V</t>
  </si>
  <si>
    <t>TIPTON R-VI</t>
  </si>
  <si>
    <t>JAMESTOWN C-1</t>
  </si>
  <si>
    <t>CLARKSBURG C-2</t>
  </si>
  <si>
    <t>MIDDLE GROVE C-1</t>
  </si>
  <si>
    <t>MONROE CITY R-I</t>
  </si>
  <si>
    <t>HOLLIDAY C-2</t>
  </si>
  <si>
    <t>MADISON C-3</t>
  </si>
  <si>
    <t>PARIS R-II</t>
  </si>
  <si>
    <t>WELLSVILLE MIDDLETOWN R-I</t>
  </si>
  <si>
    <t>MONTGOMERY CO. R-II</t>
  </si>
  <si>
    <t>MORGAN CO. R-I</t>
  </si>
  <si>
    <t>MORGAN CO. R-II</t>
  </si>
  <si>
    <t>RISCO R-II</t>
  </si>
  <si>
    <t>PORTAGEVILLE</t>
  </si>
  <si>
    <t>GIDEON 37</t>
  </si>
  <si>
    <t>NEW MADRID CO. R-I</t>
  </si>
  <si>
    <t>EAST NEWTON CO. R-VI</t>
  </si>
  <si>
    <t>DIAMOND R-IV</t>
  </si>
  <si>
    <t>WESTVIEW C-6</t>
  </si>
  <si>
    <t>SENECA R-VII</t>
  </si>
  <si>
    <t>NODAWAY-HOLT R-VII</t>
  </si>
  <si>
    <t>WEST NODAWAY CO. R-I</t>
  </si>
  <si>
    <t>NORTHEAST NODAWAY CO. R-V</t>
  </si>
  <si>
    <t>JEFFERSON C-123</t>
  </si>
  <si>
    <t>NORTH NODAWAY CO. R-VI</t>
  </si>
  <si>
    <t>MARYVILLE R-II</t>
  </si>
  <si>
    <t>SOUTH NODAWAY CO. R-IV</t>
  </si>
  <si>
    <t>COUCH R-I</t>
  </si>
  <si>
    <t>THAYER R-II</t>
  </si>
  <si>
    <t>OREGON-HOWELL R-III</t>
  </si>
  <si>
    <t>ALTON R-IV</t>
  </si>
  <si>
    <t>OSAGE CO. R-I</t>
  </si>
  <si>
    <t>OSAGE CO. R-II</t>
  </si>
  <si>
    <t>OSAGE CO. R-III</t>
  </si>
  <si>
    <t>THORNFIELD R-I</t>
  </si>
  <si>
    <t>BAKERSFIELD R-IV</t>
  </si>
  <si>
    <t>GAINESVILLE R-V</t>
  </si>
  <si>
    <t>DORA R-III</t>
  </si>
  <si>
    <t>LUTIE R-VI</t>
  </si>
  <si>
    <t>NORTH PEMISCOT CO. R-I</t>
  </si>
  <si>
    <t>HAYTI R-II</t>
  </si>
  <si>
    <t>PEMISCOT CO. R-III</t>
  </si>
  <si>
    <t>COOTER R-IV</t>
  </si>
  <si>
    <t>SOUTH PEMISCOT CO. R-V</t>
  </si>
  <si>
    <t>DELTA C-7</t>
  </si>
  <si>
    <t>CARUTHERSVILLE 18</t>
  </si>
  <si>
    <t>PERRY CO. 32</t>
  </si>
  <si>
    <t>ALTENBURG 48</t>
  </si>
  <si>
    <t>PETTIS CO. R-V</t>
  </si>
  <si>
    <t>LA MONTE R-IV</t>
  </si>
  <si>
    <t>SMITHTON R-VI</t>
  </si>
  <si>
    <t>GREEN RIDGE R-VIII</t>
  </si>
  <si>
    <t>PETTIS CO. R-XII</t>
  </si>
  <si>
    <t>SEDALIA 200</t>
  </si>
  <si>
    <t>ST. JAMES R-I</t>
  </si>
  <si>
    <t>NEWBURG R-II</t>
  </si>
  <si>
    <t>ROLLA 31</t>
  </si>
  <si>
    <t>PHELPS CO. R-III</t>
  </si>
  <si>
    <t>BOWLING GREEN R-I</t>
  </si>
  <si>
    <t>PIKE CO. R-III</t>
  </si>
  <si>
    <t>BONCL R-X</t>
  </si>
  <si>
    <t>LOUISIANA R-II</t>
  </si>
  <si>
    <t>NORTH PLATTE CO. R-I</t>
  </si>
  <si>
    <t>WEST PLATTE CO. R-II</t>
  </si>
  <si>
    <t>PLATTE CO. R-III</t>
  </si>
  <si>
    <t>PARK HILL</t>
  </si>
  <si>
    <t>BOLIVAR R-I</t>
  </si>
  <si>
    <t>FAIR PLAY R-II</t>
  </si>
  <si>
    <t>HALFWAY R-III</t>
  </si>
  <si>
    <t>HUMANSVILLE R-IV</t>
  </si>
  <si>
    <t>MARION C. EARLY R-V</t>
  </si>
  <si>
    <t>PLEASANT HOPE R-VI</t>
  </si>
  <si>
    <t>SWEDEBORG R-III</t>
  </si>
  <si>
    <t>RICHLAND R-IV</t>
  </si>
  <si>
    <t>LAQUEY R-V</t>
  </si>
  <si>
    <t>WAYNESVILLE R-VI</t>
  </si>
  <si>
    <t>DIXON R-I</t>
  </si>
  <si>
    <t>CROCKER R-II</t>
  </si>
  <si>
    <t>PUTNAM CO. R-I</t>
  </si>
  <si>
    <t>RALLS CO. R-II</t>
  </si>
  <si>
    <t>NORTHEAST RANDOLPH CO. R-IV</t>
  </si>
  <si>
    <t>RENICK R-V</t>
  </si>
  <si>
    <t>HIGBEE R-VIII</t>
  </si>
  <si>
    <t>WESTRAN R-I</t>
  </si>
  <si>
    <t>MOBERLY</t>
  </si>
  <si>
    <t>LAWSON R-XIV</t>
  </si>
  <si>
    <t>ORRICK R-XI</t>
  </si>
  <si>
    <t>HARDIN-CENTRAL C-2</t>
  </si>
  <si>
    <t>RICHMOND R-XVI</t>
  </si>
  <si>
    <t>CENTERVILLE R-I</t>
  </si>
  <si>
    <t>SOUTHERN REYNOLDS CO. R-II</t>
  </si>
  <si>
    <t>BUNKER R-III</t>
  </si>
  <si>
    <t>LESTERVILLE R-IV</t>
  </si>
  <si>
    <t>NAYLOR R-II</t>
  </si>
  <si>
    <t>DONIPHAN R-I</t>
  </si>
  <si>
    <t>RIPLEY CO. R-IV</t>
  </si>
  <si>
    <t>RIPLEY CO. R-III</t>
  </si>
  <si>
    <t>FT. ZUMWALT R-II</t>
  </si>
  <si>
    <t>FRANCIS HOWELL R-III</t>
  </si>
  <si>
    <t>WENTZVILLE R-IV</t>
  </si>
  <si>
    <t>ST. CHARLES R-VI</t>
  </si>
  <si>
    <t>ORCHARD FARM R-V</t>
  </si>
  <si>
    <t>APPLETON CITY R-II</t>
  </si>
  <si>
    <t>ROSCOE C-1</t>
  </si>
  <si>
    <t>LAKELAND R-III</t>
  </si>
  <si>
    <t>OSCEOLA</t>
  </si>
  <si>
    <t>BISMARCK R-V</t>
  </si>
  <si>
    <t>FARMINGTON R-VII</t>
  </si>
  <si>
    <t>NORTH ST. FRANCOIS CO. R-I</t>
  </si>
  <si>
    <t>CENTRAL R-III</t>
  </si>
  <si>
    <t>WEST ST. FRANCOIS CO. R-IV</t>
  </si>
  <si>
    <t>STE. GENEVIEVE CO. R-II</t>
  </si>
  <si>
    <t>HAZELWOOD</t>
  </si>
  <si>
    <t>FERGUSON-FLORISSANT R-II</t>
  </si>
  <si>
    <t>PATTONVILLE R-III</t>
  </si>
  <si>
    <t>ROCKWOOD R-VI</t>
  </si>
  <si>
    <t>KIRKWOOD R-VII</t>
  </si>
  <si>
    <t>LINDBERGH SCHOOLS</t>
  </si>
  <si>
    <t>MEHLVILLE R-IX</t>
  </si>
  <si>
    <t>PARKWAY C-2</t>
  </si>
  <si>
    <t>AFFTON 101</t>
  </si>
  <si>
    <t>BAYLESS</t>
  </si>
  <si>
    <t>BRENTWOOD</t>
  </si>
  <si>
    <t>CLAYTON</t>
  </si>
  <si>
    <t>HANCOCK PLACE</t>
  </si>
  <si>
    <t>JENNINGS</t>
  </si>
  <si>
    <t>LADUE</t>
  </si>
  <si>
    <t>MAPLEWOOD-RICHMOND HEIGHTS</t>
  </si>
  <si>
    <t>RITENOUR</t>
  </si>
  <si>
    <t>RIVERVIEW GARDENS</t>
  </si>
  <si>
    <t>UNIVERSITY CITY</t>
  </si>
  <si>
    <t>VALLEY PARK</t>
  </si>
  <si>
    <t>WEBSTER GROVES</t>
  </si>
  <si>
    <t>OREARVILLE R-IV</t>
  </si>
  <si>
    <t>MALTA BEND R-V</t>
  </si>
  <si>
    <t>HARDEMAN R-X</t>
  </si>
  <si>
    <t>GILLIAM C-4</t>
  </si>
  <si>
    <t>MARSHALL</t>
  </si>
  <si>
    <t>SLATER</t>
  </si>
  <si>
    <t>SWEET SPRINGS R-VII</t>
  </si>
  <si>
    <t>SCHUYLER CO. R-I</t>
  </si>
  <si>
    <t>SCOTLAND CO. R-I</t>
  </si>
  <si>
    <t>SCOTT CITY R-I</t>
  </si>
  <si>
    <t>CHAFFEE R-II</t>
  </si>
  <si>
    <t>SCOTT CO. R-IV</t>
  </si>
  <si>
    <t>SCOTT CO. CENTRAL</t>
  </si>
  <si>
    <t>SIKESTON R-6</t>
  </si>
  <si>
    <t>KELSO C-7</t>
  </si>
  <si>
    <t>ORAN R-III</t>
  </si>
  <si>
    <t>WINONA R-III</t>
  </si>
  <si>
    <t>EMINENCE R-I</t>
  </si>
  <si>
    <t>NORTH SHELBY</t>
  </si>
  <si>
    <t>SHELBY CO. R-IV</t>
  </si>
  <si>
    <t>RICHLAND R-I</t>
  </si>
  <si>
    <t>BELL CITY R-II</t>
  </si>
  <si>
    <t>ADVANCE R-IV</t>
  </si>
  <si>
    <t>PUXICO R-VIII</t>
  </si>
  <si>
    <t>BLOOMFIELD R-XIV</t>
  </si>
  <si>
    <t>DEXTER R-XI</t>
  </si>
  <si>
    <t>BERNIE R-XIII</t>
  </si>
  <si>
    <t>HURLEY R-I</t>
  </si>
  <si>
    <t>GALENA R-II</t>
  </si>
  <si>
    <t>CRANE R-III</t>
  </si>
  <si>
    <t>REEDS SPRING R-IV</t>
  </si>
  <si>
    <t>BLUE EYE R-V</t>
  </si>
  <si>
    <t>GREEN CITY R-I</t>
  </si>
  <si>
    <t>MILAN C-2</t>
  </si>
  <si>
    <t>NEWTOWN-HARRIS R-III</t>
  </si>
  <si>
    <t>BRADLEYVILLE R-I</t>
  </si>
  <si>
    <t>TANEYVILLE R-II</t>
  </si>
  <si>
    <t>FORSYTH R-III</t>
  </si>
  <si>
    <t>BRANSON R-IV</t>
  </si>
  <si>
    <t>HOLLISTER R-V</t>
  </si>
  <si>
    <t>KIRBYVILLE R-VI</t>
  </si>
  <si>
    <t>MARK TWAIN R-VIII</t>
  </si>
  <si>
    <t>SUCCESS R-VI</t>
  </si>
  <si>
    <t>HOUSTON R-I</t>
  </si>
  <si>
    <t>SUMMERSVILLE R-II</t>
  </si>
  <si>
    <t>LICKING R-VIII</t>
  </si>
  <si>
    <t>CABOOL R-IV</t>
  </si>
  <si>
    <t>PLATO R-V</t>
  </si>
  <si>
    <t>RAYMONDVILLE R-VII</t>
  </si>
  <si>
    <t>NEVADA R-V</t>
  </si>
  <si>
    <t>BRONAUGH R-VII</t>
  </si>
  <si>
    <t>SHELDON R-VIII</t>
  </si>
  <si>
    <t>NORTHEAST VERNON CO. R-I</t>
  </si>
  <si>
    <t>WARREN CO. R-III</t>
  </si>
  <si>
    <t>KINGSTON K-14</t>
  </si>
  <si>
    <t>POTOSI R-III</t>
  </si>
  <si>
    <t>RICHWOODS R-VII</t>
  </si>
  <si>
    <t>VALLEY R-VI</t>
  </si>
  <si>
    <t>GREENVILLE R-II</t>
  </si>
  <si>
    <t>CLEARWATER R-I</t>
  </si>
  <si>
    <t>NIANGUA R-V</t>
  </si>
  <si>
    <t>FORDLAND R-III</t>
  </si>
  <si>
    <t>MARSHFIELD R-I</t>
  </si>
  <si>
    <t>SEYMOUR R-II</t>
  </si>
  <si>
    <t>WORTH CO. R-III</t>
  </si>
  <si>
    <t>NORWOOD R-I</t>
  </si>
  <si>
    <t>HARTVILLE R-II</t>
  </si>
  <si>
    <t>MOUNTAIN GROVE R-III</t>
  </si>
  <si>
    <t>MANSFIELD R-IV</t>
  </si>
  <si>
    <t>MANES R-V</t>
  </si>
  <si>
    <t>ST. LOUIS CITY</t>
  </si>
  <si>
    <t>LIFT FOR LIFE ACADEMY</t>
  </si>
  <si>
    <t>CONFLUENCE ACADEMIES</t>
  </si>
  <si>
    <t>CITY GARDEN MONTESSORI</t>
  </si>
  <si>
    <t>ST LOUIS LANG IMMERSION SCHOOL</t>
  </si>
  <si>
    <t>NORTH SIDE COMMUNITY SCHOOL</t>
  </si>
  <si>
    <t>GATEWAY SCIENCE ACAD/ST LOUIS</t>
  </si>
  <si>
    <t>Grand Total Eligible ADT</t>
  </si>
  <si>
    <t>Total Transportation Amount</t>
  </si>
  <si>
    <t>Basic State Aid Revenue per ADA</t>
  </si>
  <si>
    <t>Part B Entitlement Funds</t>
  </si>
  <si>
    <t>LTE</t>
  </si>
  <si>
    <t>TPR</t>
  </si>
  <si>
    <t>ORP</t>
  </si>
  <si>
    <t>INC</t>
  </si>
  <si>
    <t>OTS</t>
  </si>
  <si>
    <t>UNK</t>
  </si>
  <si>
    <t xml:space="preserve"> </t>
  </si>
  <si>
    <r>
      <rPr>
        <b/>
        <sz val="9"/>
        <rFont val="Arial"/>
        <family val="2"/>
      </rPr>
      <t>Attendance Days:</t>
    </r>
    <r>
      <rPr>
        <sz val="9"/>
        <rFont val="Arial"/>
        <family val="2"/>
      </rPr>
      <t xml:space="preserve"> Enter the attendance days for the student. </t>
    </r>
  </si>
  <si>
    <r>
      <t xml:space="preserve">Domicile County District Code </t>
    </r>
    <r>
      <rPr>
        <b/>
        <sz val="9"/>
        <color indexed="10"/>
        <rFont val="Arial"/>
        <family val="2"/>
      </rPr>
      <t>(No Hyphen)</t>
    </r>
  </si>
  <si>
    <t>Miscellaneous Revenues can include Special Education Assistive Technology Grant and Medicaid Reimbursement for Direct Services. Please specify and attach a detailed description of revenues.</t>
  </si>
  <si>
    <t>EWING MARION KAUFFMAN SCHOOL</t>
  </si>
  <si>
    <t>HOPE LEADERSHIP ACADEMY</t>
  </si>
  <si>
    <t>CROSSROADS ACAD OF KANSAS CITY</t>
  </si>
  <si>
    <t>ACADEMY FOR INTEGRATED ARTS</t>
  </si>
  <si>
    <t xml:space="preserve">Actual Calendar days </t>
  </si>
  <si>
    <t>Please enter the county district code.</t>
  </si>
  <si>
    <t>CD</t>
  </si>
  <si>
    <t xml:space="preserve">Date: </t>
  </si>
  <si>
    <r>
      <t xml:space="preserve">     </t>
    </r>
    <r>
      <rPr>
        <sz val="8"/>
        <rFont val="Arial"/>
        <family val="2"/>
      </rPr>
      <t>●</t>
    </r>
    <r>
      <rPr>
        <sz val="10"/>
        <rFont val="Arial"/>
        <family val="2"/>
      </rPr>
      <t xml:space="preserve"> Prorated Salaries and benefits of Staff (teachers, paras, ancillary) </t>
    </r>
  </si>
  <si>
    <t xml:space="preserve">Assurance Statement: </t>
  </si>
  <si>
    <t xml:space="preserve">The Superintendent must comply with the Assurance Statement on this application. </t>
  </si>
  <si>
    <t>DIRECTIONS FOR COMPLETING STUDENT INFORMATION WORKSHEET (located on tab "Student Information")</t>
  </si>
  <si>
    <t xml:space="preserve">Terminated Parental Rights </t>
  </si>
  <si>
    <t>Orphaned</t>
  </si>
  <si>
    <t>Parents Are Incarcerated</t>
  </si>
  <si>
    <t xml:space="preserve">Parents Are Out of State   </t>
  </si>
  <si>
    <t xml:space="preserve">Unknown </t>
  </si>
  <si>
    <t>“TPR”</t>
  </si>
  <si>
    <t>“ORP”</t>
  </si>
  <si>
    <t>“INC”</t>
  </si>
  <si>
    <t>“OTS”</t>
  </si>
  <si>
    <t>“UNK”</t>
  </si>
  <si>
    <t>*Other cost incurred will be considered based upon unique circumstances and documentation submitted. See the PPF Manual for applicable DIRECT costs.</t>
  </si>
  <si>
    <t>* If these classrooms/programs are only serving students who have been publicly placed, 100% of their direct operating costs may be claimed. If other students are attending these classes/programs, the costs must be prorated accordingly. See the PPF Manual for applicable DIRECT costs.</t>
  </si>
  <si>
    <t>* If not included in tuition costs. See the PPF Manual for applicable DIRECT Costs.</t>
  </si>
  <si>
    <r>
      <rPr>
        <b/>
        <sz val="9"/>
        <rFont val="Arial"/>
        <family val="2"/>
      </rPr>
      <t xml:space="preserve">Local Tax Effort: </t>
    </r>
    <r>
      <rPr>
        <sz val="9"/>
        <rFont val="Arial"/>
        <family val="2"/>
      </rPr>
      <t xml:space="preserve">Local Tax Effort is revenue the district may collect for serving non-domicile students. Indicate the domicile district code by typing in the full six digit County-District Code without a hyphen (i.e. 001091), or use the exception codes below if one of the following situations apply. These situations are only utilized for purposes of this application and are not necessarily exemptions to local tax effort billbacks. </t>
    </r>
    <r>
      <rPr>
        <b/>
        <sz val="9"/>
        <rFont val="Arial"/>
        <family val="2"/>
      </rPr>
      <t xml:space="preserve"> </t>
    </r>
    <r>
      <rPr>
        <sz val="9"/>
        <rFont val="Arial"/>
        <family val="2"/>
      </rPr>
      <t xml:space="preserve">The County-District Codes can be found at http://mcds.dese.mo.gov/quickfacts/
   </t>
    </r>
  </si>
  <si>
    <t xml:space="preserve"> County-District Code:</t>
  </si>
  <si>
    <r>
      <t xml:space="preserve">Individualized Education Program (IEP): </t>
    </r>
    <r>
      <rPr>
        <sz val="9"/>
        <rFont val="Arial"/>
        <family val="2"/>
      </rPr>
      <t>Indicate if the student has a current IEP with an "x".</t>
    </r>
  </si>
  <si>
    <t xml:space="preserve"> Due Date:</t>
  </si>
  <si>
    <r>
      <t xml:space="preserve">Allowable </t>
    </r>
    <r>
      <rPr>
        <b/>
        <sz val="10"/>
        <rFont val="Arial"/>
        <family val="2"/>
      </rPr>
      <t>Excess</t>
    </r>
    <r>
      <rPr>
        <sz val="10"/>
        <rFont val="Arial"/>
        <family val="2"/>
      </rPr>
      <t xml:space="preserve"> </t>
    </r>
    <r>
      <rPr>
        <b/>
        <sz val="10"/>
        <rFont val="Arial"/>
        <family val="2"/>
      </rPr>
      <t xml:space="preserve">DIRECT </t>
    </r>
    <r>
      <rPr>
        <sz val="10"/>
        <rFont val="Arial"/>
        <family val="2"/>
      </rPr>
      <t>Costs:</t>
    </r>
    <r>
      <rPr>
        <b/>
        <sz val="10"/>
        <rFont val="Arial"/>
        <family val="2"/>
      </rPr>
      <t xml:space="preserve"> </t>
    </r>
    <r>
      <rPr>
        <sz val="8"/>
        <rFont val="Arial"/>
        <family val="2"/>
      </rPr>
      <t>(salaries, benefits, supplies, and indirect costs are already calculated in the Basic Formula Calculation and must not be added as an excess cost)</t>
    </r>
  </si>
  <si>
    <t>EAGLE COLLEGE PREP ENDEAVOR</t>
  </si>
  <si>
    <r>
      <t xml:space="preserve">Student Information: </t>
    </r>
    <r>
      <rPr>
        <sz val="9"/>
        <rFont val="Arial"/>
        <family val="2"/>
      </rPr>
      <t xml:space="preserve">Enter the student's Missouri Student Information System (MOSIS) number. </t>
    </r>
  </si>
  <si>
    <t xml:space="preserve">MISSOURI DEPARTMENT OF ELEMENTARY AND SECONDARY EDUCATION </t>
  </si>
  <si>
    <r>
      <rPr>
        <sz val="11"/>
        <rFont val="Arial"/>
        <family val="2"/>
      </rPr>
      <t xml:space="preserve">                                                                                                                        </t>
    </r>
    <r>
      <rPr>
        <b/>
        <sz val="11"/>
        <rFont val="Arial"/>
        <family val="2"/>
      </rPr>
      <t xml:space="preserve">                                                                                                                                       
</t>
    </r>
  </si>
  <si>
    <t>DIVISION OF FINANCIAL AND ADMINISTRATIVE SERVICES - SPECIAL EDUCATION FINANCE</t>
  </si>
  <si>
    <t>THE BIOME</t>
  </si>
  <si>
    <t>LA SALLE CHARTER SCHOOL</t>
  </si>
  <si>
    <r>
      <rPr>
        <b/>
        <sz val="10"/>
        <color theme="0"/>
        <rFont val="Arial"/>
        <family val="2"/>
      </rPr>
      <t xml:space="preserve">LOCAL EDUCATION AGENCY (LEA) </t>
    </r>
    <r>
      <rPr>
        <b/>
        <sz val="10"/>
        <rFont val="Arial"/>
        <family val="2"/>
      </rPr>
      <t xml:space="preserve"> </t>
    </r>
    <r>
      <rPr>
        <b/>
        <sz val="10"/>
        <color indexed="9"/>
        <rFont val="Arial"/>
        <family val="2"/>
      </rPr>
      <t>INFORMATION</t>
    </r>
  </si>
  <si>
    <t xml:space="preserve"> LEA Name:</t>
  </si>
  <si>
    <t xml:space="preserve">Excess Cost: </t>
  </si>
  <si>
    <t>LEAs must complete the blue highlighted cells.</t>
  </si>
  <si>
    <r>
      <t xml:space="preserve">Placing Agency: </t>
    </r>
    <r>
      <rPr>
        <sz val="9"/>
        <rFont val="Arial"/>
        <family val="2"/>
      </rPr>
      <t>Indicate with an "x" which agency placed the student: Children's Division (CD), Department of Mental Health (DMH), Division of Youth Services (DYS), or Court of Competent Jurisidiction. If one of these agencies did not place the student, do not include the student on this application.</t>
    </r>
  </si>
  <si>
    <r>
      <rPr>
        <b/>
        <sz val="9"/>
        <rFont val="Arial"/>
        <family val="2"/>
      </rPr>
      <t xml:space="preserve">School Setting: </t>
    </r>
    <r>
      <rPr>
        <sz val="9"/>
        <rFont val="Arial"/>
        <family val="2"/>
      </rPr>
      <t>Indicate school setting with an "x" in which the student received their educational services.                                                                                                                                                                                                                                                                                                                                                                                                                                                                                                                                                                                                                         Option A: Students who attend regular and special education classes within the LEA.                                                                                                                                                                                   Option B: Students who attend district operated separate classrooms/programs, such as residential or detention facilities.                                                                                                                                                                                                  Option C: Students who have contractual placements with other LEAs or approved private agencies.</t>
    </r>
  </si>
  <si>
    <r>
      <rPr>
        <b/>
        <sz val="9"/>
        <rFont val="Arial"/>
        <family val="2"/>
      </rPr>
      <t xml:space="preserve">Transportation: </t>
    </r>
    <r>
      <rPr>
        <sz val="9"/>
        <rFont val="Arial"/>
        <family val="2"/>
      </rPr>
      <t>Indicate with an "x" if the student receives any transportation from the LEA.</t>
    </r>
  </si>
  <si>
    <t xml:space="preserve">The Superintendent assures that the expenditures listed herein have been made solely on behalf of these students and that they are accurate to the best of his/her knowledge. Documentation must  be maintained in the district for 3 years after the reimbursement date. The LEA is subject to  fiscal monitoring of all documentation used to support the expenditures reported on the PPF application. The LEA understands that if monitored, and appropriate PPF documentation cannot be provided to the DESE, PPF reimbursements for which no documentation is available will be returned to the DESE either by direct repayment from the LEA to the DESE or adjustment to a future PPF payment at the discretion of the DESE. </t>
  </si>
  <si>
    <t>Option A - Students who attend regular and special education classes within the LEA.</t>
  </si>
  <si>
    <t>Option B - Students who attend LEA operated separate classrooms/programs, such as residential or detention facilities.</t>
  </si>
  <si>
    <t>Option C - Students who have contractual placements with other LEAs or approved private agencies.</t>
  </si>
  <si>
    <t xml:space="preserve">ADA per Student </t>
  </si>
  <si>
    <t>Child Count from the PPF Supporting Documentation</t>
  </si>
  <si>
    <r>
      <t>Educational Setting (</t>
    </r>
    <r>
      <rPr>
        <b/>
        <sz val="8"/>
        <rFont val="Arial"/>
        <family val="2"/>
      </rPr>
      <t>Mark "x")</t>
    </r>
  </si>
  <si>
    <t>CITIZENS OF THE WORLD CHARTER</t>
  </si>
  <si>
    <t>COSTS (attach breakdown/documentation for all direct costs listed, option C private agency names must be listed in supporting documentation)</t>
  </si>
  <si>
    <t>Grand Total ADT (Line 8 of BU110)</t>
  </si>
  <si>
    <t>option A ADA</t>
  </si>
  <si>
    <t>Dec 1 Date</t>
  </si>
  <si>
    <t>If Enrolled iep Dec 1</t>
  </si>
  <si>
    <t>CD /IEP</t>
  </si>
  <si>
    <t>DMH/IEP</t>
  </si>
  <si>
    <t>DYS/IEP</t>
  </si>
  <si>
    <t>Court/IEP</t>
  </si>
  <si>
    <t>Requested Reimbursement Amount</t>
  </si>
  <si>
    <t>Total Students</t>
  </si>
  <si>
    <t>CD IEP</t>
  </si>
  <si>
    <t>CD No IEP</t>
  </si>
  <si>
    <t>DMH IEP</t>
  </si>
  <si>
    <t>DMH No IEP</t>
  </si>
  <si>
    <t>DYS IEP</t>
  </si>
  <si>
    <t>DYS No IEP</t>
  </si>
  <si>
    <t>Court IEP</t>
  </si>
  <si>
    <t>Court No IEP</t>
  </si>
  <si>
    <t>Students without Domicile</t>
  </si>
  <si>
    <t>Students with Domicile</t>
  </si>
  <si>
    <t>Local Tax Effort from Domicile</t>
  </si>
  <si>
    <t>ADA</t>
  </si>
  <si>
    <t>PPF Application Summary</t>
  </si>
  <si>
    <t>Option A costs</t>
  </si>
  <si>
    <t>Option A number of students</t>
  </si>
  <si>
    <t>Option B number of students</t>
  </si>
  <si>
    <t>Option B costs</t>
  </si>
  <si>
    <t>Option C number of students</t>
  </si>
  <si>
    <t>Option C costs</t>
  </si>
  <si>
    <t>Student Without Domicile</t>
  </si>
  <si>
    <t>Option C Institutions</t>
  </si>
  <si>
    <t>List Private Agencies Used:</t>
  </si>
  <si>
    <t>GUADALUPE CENTERS SCHOOLS</t>
  </si>
  <si>
    <t>KC INTERNATIONAL ACADEMY</t>
  </si>
  <si>
    <t>PREMIER CHARTER SCHOOL</t>
  </si>
  <si>
    <t>VICC</t>
  </si>
  <si>
    <t>Reimbursement per ADA</t>
  </si>
  <si>
    <t>NIXA R-II</t>
  </si>
  <si>
    <t>SULLIVAN C-2</t>
  </si>
  <si>
    <t>GRUNDY CO R-V</t>
  </si>
  <si>
    <t>GENESIS SCHOOL INC</t>
  </si>
  <si>
    <t>BROOKSIDE CHARTER SCH</t>
  </si>
  <si>
    <t>KIPP: ENDEAVOR ACADEMY</t>
  </si>
  <si>
    <t>NEOSHO R-V</t>
  </si>
  <si>
    <t>PEMISCOT CO SPEC SCHOOL D</t>
  </si>
  <si>
    <t>NORMANDY</t>
  </si>
  <si>
    <t>SPECL. SCH. DST. ST. LOUIS CO.**</t>
  </si>
  <si>
    <t>WRIGHT CITY R-II</t>
  </si>
  <si>
    <t>KIPP ST LOUIS</t>
  </si>
  <si>
    <t>LAFFAYETTE PREPARATORY ACADEMY</t>
  </si>
  <si>
    <t>HAWTHORN LEADERSHIP</t>
  </si>
  <si>
    <t>096-121</t>
  </si>
  <si>
    <t>KANSAS CITY GIRLS PREP ACADEMY</t>
  </si>
  <si>
    <t>KAIROS ACADEMIES</t>
  </si>
  <si>
    <t>THE SOULARD SCHOOL</t>
  </si>
  <si>
    <t>115-933</t>
  </si>
  <si>
    <t>ATLAS PUBLIC SCHOOLS</t>
  </si>
  <si>
    <t>The Department of Elementary and Secondary Education does not discriminate on the basis of race, color, religion, gender, gender identity, sexual orientation, national origin, age, veteran status, mental or physical disability, or any other basis prohibited by statute in its programs and activities. Inquiries related to department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email civilrights@dese.mo.gov.</t>
  </si>
  <si>
    <t>See the PPF manual on the Special Education Finance website at https://dese.mo.gov/financial-admin-services/special-education-finance/special-education-finance-hnf-ppf-and-rbp for more information. Questions:  Special Education Finance, 573-522-2523 or spedfunding@dese.mo.gov.</t>
  </si>
  <si>
    <t>FY24 PUBLIC PLACEMENT FUND (PPF) APPLICATION</t>
  </si>
  <si>
    <t xml:space="preserve"> October 31, 2023</t>
  </si>
  <si>
    <t>Applications and supporting documentation for costs of services provided during the 2022-23 year must be submitted electronically to spedfunding@dese.mo.gov by October 31, 2023. Complete all applicable blue fields.  Grey fields will update upon completing blue fields.  Ensure that the 'Revenue and Costs' and 'Student Information'  worksheets on the seperate tabs are completed.  Appendix C documentation is no longer required to be submitted as supporting documentation.</t>
  </si>
  <si>
    <t>MO 500-2042 (Rev. 09/23)</t>
  </si>
  <si>
    <t>Supporting Documentation for FY24 PPF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</si>
</sst>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409]mmmm\ d\,\ yyyy;@"/>
    <numFmt numFmtId="165" formatCode="&quot;$&quot;#,##0.00"/>
    <numFmt numFmtId="166" formatCode="[&lt;=9999999]###\-####;\(###\)\ ###\-####"/>
    <numFmt numFmtId="167" formatCode="mm/dd/yy;@"/>
    <numFmt numFmtId="168" formatCode="000\-000"/>
    <numFmt numFmtId="169" formatCode="m/d/yy;@"/>
    <numFmt numFmtId="170" formatCode="#,##0.0000"/>
    <numFmt numFmtId="171" formatCode="0.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u/>
      <sz val="10"/>
      <color indexed="12"/>
      <name val="Arial"/>
      <family val="2"/>
    </font>
    <font>
      <b/>
      <sz val="8"/>
      <name val="Arial"/>
      <family val="2"/>
    </font>
    <font>
      <sz val="8"/>
      <name val="Arial"/>
      <family val="2"/>
    </font>
    <font>
      <sz val="6"/>
      <name val="Arial"/>
      <family val="2"/>
    </font>
    <font>
      <sz val="10"/>
      <name val="Arial"/>
      <family val="2"/>
    </font>
    <font>
      <b/>
      <sz val="9"/>
      <name val="Arial"/>
      <family val="2"/>
    </font>
    <font>
      <b/>
      <sz val="7"/>
      <name val="Arial"/>
      <family val="2"/>
    </font>
    <font>
      <sz val="7"/>
      <name val="Arial"/>
      <family val="2"/>
    </font>
    <font>
      <i/>
      <sz val="10"/>
      <name val="Times New Roman"/>
      <family val="1"/>
    </font>
    <font>
      <b/>
      <sz val="10"/>
      <color indexed="9"/>
      <name val="Arial"/>
      <family val="2"/>
    </font>
    <font>
      <b/>
      <sz val="16"/>
      <name val="Arial"/>
      <family val="2"/>
    </font>
    <font>
      <sz val="9.5"/>
      <name val="Arial"/>
      <family val="2"/>
    </font>
    <font>
      <b/>
      <sz val="9"/>
      <color indexed="10"/>
      <name val="Arial"/>
      <family val="2"/>
    </font>
    <font>
      <sz val="10"/>
      <color indexed="8"/>
      <name val="Arial"/>
      <family val="2"/>
    </font>
    <font>
      <sz val="10"/>
      <name val="Arial"/>
      <family val="2"/>
    </font>
    <font>
      <b/>
      <sz val="11"/>
      <name val="Arial"/>
      <family val="2"/>
    </font>
    <font>
      <sz val="11"/>
      <color theme="1"/>
      <name val="Calibri"/>
      <family val="2"/>
      <scheme val="minor"/>
    </font>
    <font>
      <sz val="10"/>
      <color theme="1"/>
      <name val="Arial"/>
      <family val="2"/>
    </font>
    <font>
      <sz val="9"/>
      <color indexed="8"/>
      <name val="Calibri"/>
      <family val="2"/>
      <scheme val="minor"/>
    </font>
    <font>
      <sz val="9"/>
      <name val="Calibri"/>
      <family val="2"/>
      <scheme val="minor"/>
    </font>
    <font>
      <sz val="9"/>
      <color theme="1"/>
      <name val="Calibri"/>
      <family val="2"/>
      <scheme val="minor"/>
    </font>
    <font>
      <b/>
      <sz val="9"/>
      <color theme="1"/>
      <name val="Calibri"/>
      <family val="2"/>
      <scheme val="minor"/>
    </font>
    <font>
      <b/>
      <sz val="9"/>
      <color indexed="8"/>
      <name val="Calibri"/>
      <family val="2"/>
      <scheme val="minor"/>
    </font>
    <font>
      <b/>
      <sz val="10"/>
      <color theme="0"/>
      <name val="Arial"/>
      <family val="2"/>
    </font>
    <font>
      <b/>
      <sz val="10"/>
      <color rgb="FFFF0000"/>
      <name val="Arial"/>
      <family val="2"/>
    </font>
    <font>
      <sz val="10"/>
      <color theme="0" tint="-0.34998626667073579"/>
      <name val="Arial"/>
      <family val="2"/>
    </font>
    <font>
      <sz val="10"/>
      <color theme="0"/>
      <name val="Arial"/>
      <family val="2"/>
    </font>
    <font>
      <b/>
      <sz val="11"/>
      <color theme="3"/>
      <name val="Calibri"/>
      <family val="2"/>
      <scheme val="minor"/>
    </font>
    <font>
      <sz val="11"/>
      <name val="Arial"/>
      <family val="2"/>
    </font>
    <font>
      <sz val="10"/>
      <name val="Arial"/>
      <family val="2"/>
    </font>
    <font>
      <sz val="5"/>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sz val="12"/>
      <name val="Times New Roman"/>
      <family val="1"/>
    </font>
    <font>
      <b/>
      <sz val="12"/>
      <name val="Times New Roman"/>
      <family val="1"/>
    </font>
    <font>
      <sz val="9"/>
      <color indexed="8"/>
      <name val="Calibri"/>
      <family val="2"/>
      <scheme val="minor"/>
    </font>
    <font>
      <sz val="9"/>
      <name val="Calibri"/>
      <family val="2"/>
      <scheme val="minor"/>
    </font>
    <font>
      <sz val="9"/>
      <color indexed="8"/>
      <name val="Calibri"/>
      <family val="2"/>
      <scheme val="minor"/>
    </font>
    <font>
      <sz val="9"/>
      <name val="Calibri"/>
      <family val="2"/>
      <scheme val="minor"/>
    </font>
  </fonts>
  <fills count="4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2">
    <xf numFmtId="0" fontId="0" fillId="0" borderId="0"/>
    <xf numFmtId="43" fontId="25"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3" fillId="0" borderId="0" applyFont="0" applyFill="0" applyBorder="0" applyAlignment="0" applyProtection="0"/>
    <xf numFmtId="0" fontId="9" fillId="0" borderId="0" applyNumberFormat="0" applyFill="0" applyBorder="0" applyAlignment="0" applyProtection="0">
      <alignment vertical="top"/>
      <protection locked="0"/>
    </xf>
    <xf numFmtId="0" fontId="25" fillId="0" borderId="0"/>
    <xf numFmtId="0" fontId="13" fillId="0" borderId="0"/>
    <xf numFmtId="0" fontId="26" fillId="0" borderId="0"/>
    <xf numFmtId="0" fontId="13" fillId="0" borderId="0"/>
    <xf numFmtId="0" fontId="22" fillId="0" borderId="0">
      <alignment vertical="top"/>
    </xf>
    <xf numFmtId="0" fontId="23" fillId="0" borderId="0"/>
    <xf numFmtId="0" fontId="36" fillId="0" borderId="0" applyNumberFormat="0" applyFill="0" applyBorder="0" applyAlignment="0" applyProtection="0"/>
    <xf numFmtId="0" fontId="5" fillId="0" borderId="0"/>
    <xf numFmtId="0" fontId="38" fillId="0" borderId="0"/>
    <xf numFmtId="43" fontId="5"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0" fontId="5" fillId="0" borderId="0"/>
    <xf numFmtId="0" fontId="6" fillId="0" borderId="0"/>
    <xf numFmtId="0" fontId="6" fillId="0" borderId="0"/>
    <xf numFmtId="0" fontId="6" fillId="0" borderId="0"/>
    <xf numFmtId="0" fontId="41" fillId="0" borderId="0" applyNumberFormat="0" applyFill="0" applyBorder="0" applyAlignment="0" applyProtection="0"/>
    <xf numFmtId="0" fontId="42" fillId="0" borderId="18" applyNumberFormat="0" applyFill="0" applyAlignment="0" applyProtection="0"/>
    <xf numFmtId="0" fontId="43" fillId="0" borderId="19" applyNumberFormat="0" applyFill="0" applyAlignment="0" applyProtection="0"/>
    <xf numFmtId="0" fontId="36" fillId="0" borderId="20" applyNumberFormat="0" applyFill="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7" fillId="13" borderId="21" applyNumberFormat="0" applyAlignment="0" applyProtection="0"/>
    <xf numFmtId="0" fontId="48" fillId="14" borderId="22" applyNumberFormat="0" applyAlignment="0" applyProtection="0"/>
    <xf numFmtId="0" fontId="49" fillId="14" borderId="21" applyNumberFormat="0" applyAlignment="0" applyProtection="0"/>
    <xf numFmtId="0" fontId="50" fillId="0" borderId="23" applyNumberFormat="0" applyFill="0" applyAlignment="0" applyProtection="0"/>
    <xf numFmtId="0" fontId="51" fillId="15" borderId="2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26" applyNumberFormat="0" applyFill="0" applyAlignment="0" applyProtection="0"/>
    <xf numFmtId="0" fontId="5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55" fillId="40" borderId="0" applyNumberFormat="0" applyBorder="0" applyAlignment="0" applyProtection="0"/>
    <xf numFmtId="0" fontId="4" fillId="0" borderId="0"/>
    <xf numFmtId="0" fontId="4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56" fillId="0" borderId="0"/>
    <xf numFmtId="0" fontId="4" fillId="16" borderId="25" applyNumberFormat="0" applyFont="0" applyAlignment="0" applyProtection="0"/>
    <xf numFmtId="0" fontId="6" fillId="0" borderId="0"/>
    <xf numFmtId="0" fontId="22" fillId="0" borderId="0">
      <alignment vertical="top"/>
    </xf>
    <xf numFmtId="0" fontId="6" fillId="0" borderId="0"/>
    <xf numFmtId="0" fontId="26" fillId="0" borderId="0"/>
    <xf numFmtId="0" fontId="6" fillId="0" borderId="0"/>
    <xf numFmtId="0" fontId="6" fillId="0" borderId="0"/>
    <xf numFmtId="0" fontId="3" fillId="0" borderId="0"/>
    <xf numFmtId="0" fontId="2" fillId="0" borderId="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6" fillId="0" borderId="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6"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6"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6" borderId="25" applyNumberFormat="0" applyFont="0" applyAlignment="0" applyProtection="0"/>
    <xf numFmtId="0" fontId="2" fillId="0" borderId="0"/>
    <xf numFmtId="0" fontId="1" fillId="0" borderId="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22" fillId="0" borderId="0"/>
    <xf numFmtId="0" fontId="1" fillId="0" borderId="0"/>
    <xf numFmtId="0" fontId="56" fillId="0" borderId="0"/>
    <xf numFmtId="0" fontId="1" fillId="16" borderId="25" applyNumberFormat="0" applyFont="0" applyAlignment="0" applyProtection="0"/>
    <xf numFmtId="44" fontId="6" fillId="0" borderId="0" applyFont="0" applyFill="0" applyBorder="0" applyAlignment="0" applyProtection="0"/>
    <xf numFmtId="0" fontId="1" fillId="0" borderId="0"/>
    <xf numFmtId="0" fontId="6" fillId="0" borderId="0"/>
    <xf numFmtId="0" fontId="26" fillId="0" borderId="0"/>
    <xf numFmtId="0" fontId="1" fillId="0" borderId="0"/>
    <xf numFmtId="0" fontId="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6" borderId="25" applyNumberFormat="0" applyFont="0" applyAlignment="0" applyProtection="0"/>
    <xf numFmtId="0" fontId="1" fillId="0" borderId="0"/>
    <xf numFmtId="0" fontId="1" fillId="0" borderId="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6" borderId="25" applyNumberFormat="0" applyFont="0" applyAlignment="0" applyProtection="0"/>
    <xf numFmtId="0" fontId="1" fillId="0" borderId="0"/>
  </cellStyleXfs>
  <cellXfs count="376">
    <xf numFmtId="0" fontId="0" fillId="0" borderId="0" xfId="0"/>
    <xf numFmtId="0" fontId="0" fillId="0" borderId="0" xfId="0" applyAlignment="1"/>
    <xf numFmtId="0" fontId="8" fillId="0" borderId="0" xfId="0" applyFont="1" applyAlignment="1">
      <alignment textRotation="90"/>
    </xf>
    <xf numFmtId="0" fontId="12" fillId="0" borderId="0" xfId="0" applyFont="1" applyAlignment="1"/>
    <xf numFmtId="0" fontId="12" fillId="0" borderId="1" xfId="0" applyFont="1" applyBorder="1" applyAlignment="1" applyProtection="1"/>
    <xf numFmtId="0" fontId="14" fillId="2" borderId="2" xfId="0" applyFont="1" applyFill="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0" fillId="0" borderId="4" xfId="0" applyBorder="1" applyAlignment="1"/>
    <xf numFmtId="0" fontId="13" fillId="0" borderId="0" xfId="0" applyFont="1" applyFill="1" applyBorder="1" applyAlignment="1" applyProtection="1"/>
    <xf numFmtId="0" fontId="0" fillId="0" borderId="0" xfId="0" applyBorder="1" applyAlignment="1"/>
    <xf numFmtId="0" fontId="13" fillId="0" borderId="0" xfId="0" applyNumberFormat="1" applyFont="1" applyFill="1" applyBorder="1" applyAlignment="1" applyProtection="1">
      <alignment wrapText="1"/>
    </xf>
    <xf numFmtId="0" fontId="0" fillId="0" borderId="0" xfId="0" applyFill="1" applyAlignment="1"/>
    <xf numFmtId="0" fontId="13" fillId="0" borderId="0" xfId="0" applyFont="1" applyBorder="1" applyAlignment="1">
      <alignment horizontal="right"/>
    </xf>
    <xf numFmtId="0" fontId="8" fillId="0" borderId="0" xfId="0" applyFont="1" applyFill="1" applyAlignment="1">
      <alignment textRotation="90"/>
    </xf>
    <xf numFmtId="0" fontId="13" fillId="0" borderId="4" xfId="0" applyFont="1" applyBorder="1" applyAlignment="1"/>
    <xf numFmtId="0" fontId="13" fillId="0" borderId="0" xfId="0" applyFont="1" applyBorder="1" applyAlignment="1"/>
    <xf numFmtId="0" fontId="0" fillId="6" borderId="0" xfId="0" applyFill="1" applyAlignment="1"/>
    <xf numFmtId="0" fontId="8" fillId="6" borderId="0" xfId="0" applyFont="1" applyFill="1" applyAlignment="1">
      <alignment textRotation="90"/>
    </xf>
    <xf numFmtId="0" fontId="12" fillId="6" borderId="0" xfId="0" applyFont="1" applyFill="1" applyAlignment="1"/>
    <xf numFmtId="2" fontId="0" fillId="0" borderId="0" xfId="0" applyNumberFormat="1" applyFill="1" applyAlignment="1"/>
    <xf numFmtId="2" fontId="8" fillId="0" borderId="0" xfId="0" applyNumberFormat="1" applyFont="1" applyFill="1" applyAlignment="1">
      <alignment textRotation="90"/>
    </xf>
    <xf numFmtId="169" fontId="0" fillId="0" borderId="0" xfId="0" applyNumberFormat="1" applyFill="1" applyAlignment="1"/>
    <xf numFmtId="0" fontId="0" fillId="0" borderId="4" xfId="0" applyFill="1" applyBorder="1" applyAlignment="1"/>
    <xf numFmtId="2" fontId="0" fillId="0" borderId="4" xfId="0" applyNumberFormat="1" applyFill="1" applyBorder="1" applyAlignment="1"/>
    <xf numFmtId="0" fontId="7" fillId="0" borderId="0" xfId="0" applyFont="1" applyFill="1" applyAlignment="1"/>
    <xf numFmtId="0" fontId="12" fillId="0" borderId="0" xfId="0" applyFont="1" applyFill="1" applyAlignment="1"/>
    <xf numFmtId="0" fontId="12" fillId="0" borderId="8" xfId="0" applyFont="1" applyBorder="1" applyAlignment="1" applyProtection="1"/>
    <xf numFmtId="0" fontId="12" fillId="0" borderId="8" xfId="0" applyFont="1" applyBorder="1" applyAlignment="1"/>
    <xf numFmtId="0" fontId="12" fillId="0" borderId="9" xfId="0" applyFont="1" applyBorder="1" applyAlignment="1"/>
    <xf numFmtId="0" fontId="13" fillId="0" borderId="4" xfId="0" applyFont="1" applyBorder="1" applyAlignment="1">
      <alignment horizontal="right"/>
    </xf>
    <xf numFmtId="0" fontId="0" fillId="0" borderId="0" xfId="0" applyBorder="1" applyAlignment="1" applyProtection="1">
      <alignment wrapText="1"/>
    </xf>
    <xf numFmtId="0" fontId="0" fillId="0" borderId="7" xfId="0" applyBorder="1" applyAlignment="1" applyProtection="1">
      <alignment wrapText="1"/>
    </xf>
    <xf numFmtId="168" fontId="27" fillId="0" borderId="13" xfId="0" applyNumberFormat="1" applyFont="1" applyFill="1" applyBorder="1" applyAlignment="1">
      <alignment vertical="top"/>
    </xf>
    <xf numFmtId="0" fontId="14" fillId="8" borderId="2" xfId="0" applyFont="1" applyFill="1" applyBorder="1" applyAlignment="1" applyProtection="1">
      <alignment horizontal="center" vertical="center" wrapText="1"/>
    </xf>
    <xf numFmtId="168" fontId="27" fillId="0" borderId="2" xfId="0" applyNumberFormat="1" applyFont="1" applyFill="1" applyBorder="1" applyAlignment="1">
      <alignment vertical="top"/>
    </xf>
    <xf numFmtId="44" fontId="28" fillId="0" borderId="2" xfId="0" applyNumberFormat="1" applyFont="1" applyFill="1" applyBorder="1" applyAlignment="1">
      <alignment horizontal="center" wrapText="1"/>
    </xf>
    <xf numFmtId="44" fontId="28" fillId="0" borderId="2" xfId="2" applyNumberFormat="1" applyFont="1" applyFill="1" applyBorder="1" applyAlignment="1">
      <alignment horizontal="center" wrapText="1"/>
    </xf>
    <xf numFmtId="3" fontId="28" fillId="0" borderId="2" xfId="0" applyNumberFormat="1" applyFont="1" applyFill="1" applyBorder="1" applyAlignment="1">
      <alignment horizontal="center" wrapText="1"/>
    </xf>
    <xf numFmtId="44" fontId="28" fillId="0" borderId="14" xfId="0" applyNumberFormat="1" applyFont="1" applyFill="1" applyBorder="1" applyAlignment="1">
      <alignment horizontal="center" wrapText="1"/>
    </xf>
    <xf numFmtId="0" fontId="0" fillId="7" borderId="0" xfId="0" applyFill="1"/>
    <xf numFmtId="0" fontId="0" fillId="0" borderId="15" xfId="0" applyFill="1" applyBorder="1" applyAlignment="1"/>
    <xf numFmtId="0" fontId="0" fillId="0" borderId="15" xfId="0" applyBorder="1"/>
    <xf numFmtId="2" fontId="0" fillId="0" borderId="15" xfId="0" applyNumberFormat="1" applyFill="1" applyBorder="1" applyAlignment="1"/>
    <xf numFmtId="168" fontId="27" fillId="0" borderId="13" xfId="0" applyNumberFormat="1" applyFont="1" applyFill="1" applyBorder="1" applyAlignment="1">
      <alignment vertical="top"/>
    </xf>
    <xf numFmtId="168" fontId="27" fillId="0" borderId="2" xfId="0" applyNumberFormat="1" applyFont="1" applyFill="1" applyBorder="1" applyAlignment="1">
      <alignment vertical="top"/>
    </xf>
    <xf numFmtId="44" fontId="28" fillId="0" borderId="2" xfId="0" applyNumberFormat="1" applyFont="1" applyFill="1" applyBorder="1" applyAlignment="1">
      <alignment horizontal="center" wrapText="1"/>
    </xf>
    <xf numFmtId="44" fontId="28" fillId="0" borderId="2" xfId="2" applyNumberFormat="1" applyFont="1" applyFill="1" applyBorder="1" applyAlignment="1">
      <alignment horizontal="center" wrapText="1"/>
    </xf>
    <xf numFmtId="3" fontId="28" fillId="0" borderId="2" xfId="0" applyNumberFormat="1" applyFont="1" applyFill="1" applyBorder="1" applyAlignment="1">
      <alignment horizontal="center" wrapText="1"/>
    </xf>
    <xf numFmtId="44" fontId="28" fillId="0" borderId="14" xfId="0" applyNumberFormat="1" applyFont="1" applyFill="1" applyBorder="1" applyAlignment="1">
      <alignment horizontal="center" wrapText="1"/>
    </xf>
    <xf numFmtId="1" fontId="27" fillId="0" borderId="2" xfId="0" applyNumberFormat="1" applyFont="1" applyFill="1" applyBorder="1" applyAlignment="1">
      <alignment vertical="top"/>
    </xf>
    <xf numFmtId="1" fontId="11" fillId="5" borderId="2" xfId="0" applyNumberFormat="1" applyFont="1" applyFill="1" applyBorder="1" applyAlignment="1" applyProtection="1">
      <alignment horizontal="center"/>
      <protection locked="0"/>
    </xf>
    <xf numFmtId="0" fontId="11" fillId="5" borderId="2" xfId="0" applyFont="1" applyFill="1" applyBorder="1" applyAlignment="1" applyProtection="1">
      <alignment horizontal="right"/>
      <protection locked="0"/>
    </xf>
    <xf numFmtId="165" fontId="11" fillId="2" borderId="5" xfId="0" applyNumberFormat="1" applyFont="1" applyFill="1" applyBorder="1" applyAlignment="1" applyProtection="1"/>
    <xf numFmtId="0" fontId="14" fillId="0" borderId="13" xfId="0" applyFont="1" applyBorder="1" applyAlignment="1" applyProtection="1">
      <alignment horizontal="center" vertical="center" textRotation="90"/>
    </xf>
    <xf numFmtId="0" fontId="14" fillId="0" borderId="2" xfId="0" applyFont="1" applyBorder="1" applyAlignment="1" applyProtection="1">
      <alignment horizontal="center" vertical="center" textRotation="90"/>
    </xf>
    <xf numFmtId="0" fontId="14" fillId="0" borderId="2" xfId="0" applyFont="1" applyBorder="1" applyAlignment="1" applyProtection="1">
      <alignment horizontal="center" vertical="center" textRotation="90" wrapText="1"/>
    </xf>
    <xf numFmtId="0" fontId="14" fillId="0" borderId="2" xfId="0" applyFont="1" applyFill="1" applyBorder="1" applyAlignment="1" applyProtection="1">
      <alignment horizontal="center" vertical="center" textRotation="90" wrapText="1"/>
    </xf>
    <xf numFmtId="0" fontId="14" fillId="2" borderId="2" xfId="0" applyFont="1" applyFill="1" applyBorder="1" applyAlignment="1" applyProtection="1">
      <alignment horizontal="center" vertical="center" textRotation="90"/>
    </xf>
    <xf numFmtId="0" fontId="7" fillId="0" borderId="13" xfId="0" applyFont="1" applyBorder="1" applyAlignment="1" applyProtection="1">
      <alignment horizontal="center" vertical="center" textRotation="90" wrapText="1"/>
    </xf>
    <xf numFmtId="168" fontId="30" fillId="8" borderId="6" xfId="0" applyNumberFormat="1" applyFont="1" applyFill="1" applyBorder="1" applyAlignment="1">
      <alignment horizontal="center" vertical="center" wrapText="1"/>
    </xf>
    <xf numFmtId="168" fontId="30" fillId="8" borderId="16" xfId="0" applyNumberFormat="1" applyFont="1" applyFill="1" applyBorder="1" applyAlignment="1">
      <alignment horizontal="center" vertical="center" wrapText="1"/>
    </xf>
    <xf numFmtId="3" fontId="31" fillId="8" borderId="16" xfId="0" applyNumberFormat="1" applyFont="1" applyFill="1" applyBorder="1" applyAlignment="1">
      <alignment horizontal="center" vertical="center" wrapText="1"/>
    </xf>
    <xf numFmtId="0" fontId="30" fillId="8" borderId="16" xfId="0" applyFont="1" applyFill="1" applyBorder="1" applyAlignment="1">
      <alignment horizontal="center" vertical="center" wrapText="1"/>
    </xf>
    <xf numFmtId="0" fontId="0" fillId="0" borderId="8" xfId="0" applyBorder="1" applyAlignment="1" applyProtection="1">
      <alignment wrapText="1"/>
    </xf>
    <xf numFmtId="0" fontId="0" fillId="0" borderId="0" xfId="0" applyBorder="1" applyAlignment="1" applyProtection="1"/>
    <xf numFmtId="0" fontId="0" fillId="0" borderId="7" xfId="0" applyBorder="1" applyAlignment="1" applyProtection="1"/>
    <xf numFmtId="0" fontId="34" fillId="0" borderId="0" xfId="0" applyFont="1" applyFill="1" applyAlignment="1"/>
    <xf numFmtId="2" fontId="34" fillId="0" borderId="0" xfId="0" applyNumberFormat="1" applyFont="1" applyFill="1" applyAlignment="1"/>
    <xf numFmtId="0" fontId="34" fillId="6" borderId="0" xfId="0" applyFont="1" applyFill="1" applyAlignment="1"/>
    <xf numFmtId="0" fontId="20" fillId="0" borderId="0" xfId="0" applyFont="1" applyBorder="1" applyAlignment="1" applyProtection="1">
      <alignment wrapText="1"/>
    </xf>
    <xf numFmtId="0" fontId="20" fillId="0" borderId="7" xfId="0" applyFont="1" applyBorder="1" applyAlignment="1" applyProtection="1">
      <alignment wrapText="1"/>
    </xf>
    <xf numFmtId="0" fontId="0" fillId="7" borderId="2" xfId="0" applyFill="1" applyBorder="1" applyAlignment="1" applyProtection="1">
      <alignment horizontal="center"/>
    </xf>
    <xf numFmtId="0" fontId="0" fillId="0" borderId="9" xfId="0" applyBorder="1" applyAlignment="1"/>
    <xf numFmtId="0" fontId="12" fillId="0" borderId="16" xfId="0" applyFont="1" applyBorder="1" applyAlignment="1" applyProtection="1">
      <alignment horizontal="center"/>
    </xf>
    <xf numFmtId="0" fontId="12" fillId="0" borderId="2" xfId="0" applyFont="1" applyBorder="1" applyAlignment="1" applyProtection="1">
      <alignment horizontal="center"/>
    </xf>
    <xf numFmtId="0" fontId="12" fillId="0" borderId="1" xfId="0" applyFont="1" applyBorder="1" applyAlignment="1" applyProtection="1">
      <alignment horizontal="center"/>
    </xf>
    <xf numFmtId="0" fontId="12" fillId="0" borderId="3" xfId="0" applyFont="1" applyBorder="1" applyAlignment="1" applyProtection="1">
      <alignment horizontal="center"/>
    </xf>
    <xf numFmtId="167" fontId="11" fillId="5" borderId="2" xfId="0" applyNumberFormat="1" applyFont="1" applyFill="1" applyBorder="1" applyAlignment="1" applyProtection="1">
      <protection locked="0"/>
    </xf>
    <xf numFmtId="0" fontId="0" fillId="0" borderId="0" xfId="0" applyFill="1" applyBorder="1" applyAlignment="1"/>
    <xf numFmtId="2" fontId="0" fillId="0" borderId="0" xfId="0" applyNumberFormat="1" applyFill="1" applyBorder="1" applyAlignment="1"/>
    <xf numFmtId="0" fontId="0" fillId="6" borderId="0" xfId="0" applyFill="1" applyBorder="1" applyAlignment="1"/>
    <xf numFmtId="0" fontId="13" fillId="0" borderId="8" xfId="0" applyNumberFormat="1" applyFont="1" applyFill="1" applyBorder="1" applyAlignment="1" applyProtection="1">
      <alignment wrapText="1"/>
    </xf>
    <xf numFmtId="168" fontId="11" fillId="5" borderId="2" xfId="0" applyNumberFormat="1" applyFont="1" applyFill="1" applyBorder="1" applyAlignment="1" applyProtection="1">
      <alignment horizontal="center"/>
      <protection locked="0"/>
    </xf>
    <xf numFmtId="0" fontId="8" fillId="0" borderId="0" xfId="0" applyFont="1" applyBorder="1" applyAlignment="1">
      <alignment vertical="top"/>
    </xf>
    <xf numFmtId="0" fontId="8" fillId="0" borderId="4" xfId="0" applyFont="1" applyBorder="1" applyAlignment="1">
      <alignment vertical="top"/>
    </xf>
    <xf numFmtId="0" fontId="8" fillId="0" borderId="8" xfId="0" applyFont="1" applyFill="1" applyBorder="1" applyAlignment="1" applyProtection="1">
      <alignment vertical="top" wrapText="1"/>
    </xf>
    <xf numFmtId="0" fontId="8" fillId="0" borderId="9" xfId="0" applyFont="1" applyFill="1" applyBorder="1" applyAlignment="1" applyProtection="1">
      <alignment vertical="top" wrapText="1"/>
    </xf>
    <xf numFmtId="0" fontId="8" fillId="0" borderId="7" xfId="0" applyFont="1" applyBorder="1" applyAlignment="1">
      <alignment vertical="top"/>
    </xf>
    <xf numFmtId="0" fontId="8" fillId="0" borderId="6" xfId="0" applyFont="1" applyBorder="1" applyAlignment="1">
      <alignment vertical="top"/>
    </xf>
    <xf numFmtId="0" fontId="13" fillId="0" borderId="0" xfId="0" applyFont="1" applyFill="1" applyAlignment="1"/>
    <xf numFmtId="0" fontId="13" fillId="0" borderId="0" xfId="0" applyFont="1" applyFill="1" applyAlignment="1">
      <alignment wrapText="1"/>
    </xf>
    <xf numFmtId="0" fontId="35" fillId="0" borderId="0" xfId="0" applyFont="1" applyBorder="1" applyAlignment="1" applyProtection="1"/>
    <xf numFmtId="0" fontId="35" fillId="0" borderId="0" xfId="0" applyFont="1" applyBorder="1" applyAlignment="1" applyProtection="1">
      <alignment wrapText="1"/>
    </xf>
    <xf numFmtId="168" fontId="11" fillId="5" borderId="14" xfId="0" applyNumberFormat="1" applyFont="1" applyFill="1" applyBorder="1" applyAlignment="1" applyProtection="1">
      <alignment horizontal="center"/>
      <protection locked="0"/>
    </xf>
    <xf numFmtId="0" fontId="0" fillId="6" borderId="4" xfId="0" applyFill="1" applyBorder="1" applyAlignment="1"/>
    <xf numFmtId="0" fontId="7" fillId="0" borderId="0" xfId="0" applyFont="1" applyBorder="1" applyAlignment="1"/>
    <xf numFmtId="0" fontId="13" fillId="0" borderId="0" xfId="0" applyFont="1" applyBorder="1" applyAlignment="1" applyProtection="1"/>
    <xf numFmtId="0" fontId="13" fillId="0" borderId="4" xfId="0" applyFont="1" applyBorder="1" applyAlignment="1"/>
    <xf numFmtId="0" fontId="13" fillId="0" borderId="0" xfId="0" applyFont="1" applyFill="1" applyBorder="1" applyAlignment="1" applyProtection="1">
      <alignment horizontal="right"/>
    </xf>
    <xf numFmtId="0" fontId="24" fillId="0" borderId="0" xfId="12" applyFont="1" applyFill="1" applyBorder="1" applyAlignment="1" applyProtection="1">
      <alignment vertical="center" wrapText="1"/>
    </xf>
    <xf numFmtId="0" fontId="0" fillId="0" borderId="0" xfId="0" applyFill="1" applyBorder="1" applyAlignment="1" applyProtection="1">
      <alignment horizontal="center"/>
    </xf>
    <xf numFmtId="166" fontId="11" fillId="0" borderId="0" xfId="0" applyNumberFormat="1" applyFont="1" applyFill="1" applyBorder="1" applyAlignment="1" applyProtection="1">
      <protection locked="0"/>
    </xf>
    <xf numFmtId="164" fontId="7" fillId="0" borderId="0" xfId="0" applyNumberFormat="1" applyFont="1" applyBorder="1" applyAlignment="1" applyProtection="1"/>
    <xf numFmtId="0" fontId="7" fillId="0" borderId="0" xfId="0" applyFont="1" applyFill="1" applyBorder="1" applyAlignment="1" applyProtection="1"/>
    <xf numFmtId="0" fontId="8" fillId="0" borderId="0" xfId="0" applyFont="1" applyFill="1" applyBorder="1" applyAlignment="1" applyProtection="1">
      <alignment vertical="center" wrapText="1"/>
    </xf>
    <xf numFmtId="0" fontId="33" fillId="0" borderId="0" xfId="0" applyFont="1" applyBorder="1" applyAlignment="1"/>
    <xf numFmtId="0" fontId="7" fillId="0" borderId="0" xfId="0" applyFont="1" applyFill="1" applyBorder="1" applyAlignment="1"/>
    <xf numFmtId="0" fontId="8" fillId="0" borderId="0" xfId="0" applyFont="1" applyBorder="1" applyAlignment="1">
      <alignment vertical="center"/>
    </xf>
    <xf numFmtId="0" fontId="8" fillId="0" borderId="0" xfId="0" applyFont="1" applyFill="1" applyBorder="1" applyAlignment="1">
      <alignment vertical="top"/>
    </xf>
    <xf numFmtId="0" fontId="8" fillId="0" borderId="0" xfId="0" applyFont="1" applyFill="1" applyBorder="1" applyAlignment="1" applyProtection="1">
      <alignment vertical="top" wrapText="1"/>
    </xf>
    <xf numFmtId="0" fontId="0" fillId="0" borderId="0" xfId="0" applyFill="1" applyBorder="1" applyAlignment="1" applyProtection="1"/>
    <xf numFmtId="0" fontId="0" fillId="0" borderId="0" xfId="0" applyFill="1" applyBorder="1" applyAlignment="1" applyProtection="1">
      <alignment wrapText="1"/>
    </xf>
    <xf numFmtId="0" fontId="20" fillId="0" borderId="0" xfId="0" applyFont="1" applyFill="1" applyBorder="1" applyAlignment="1" applyProtection="1">
      <alignment wrapText="1"/>
    </xf>
    <xf numFmtId="0" fontId="32" fillId="0" borderId="0" xfId="0" applyFont="1" applyFill="1" applyBorder="1" applyAlignment="1" applyProtection="1"/>
    <xf numFmtId="0" fontId="35" fillId="0" borderId="0" xfId="0" applyFont="1" applyFill="1" applyBorder="1" applyAlignment="1">
      <alignment wrapText="1"/>
    </xf>
    <xf numFmtId="0" fontId="13" fillId="0" borderId="4" xfId="0" applyFont="1" applyBorder="1" applyAlignment="1" applyProtection="1">
      <alignment horizontal="right"/>
    </xf>
    <xf numFmtId="0" fontId="0" fillId="0" borderId="4" xfId="0" applyBorder="1" applyAlignment="1" applyProtection="1"/>
    <xf numFmtId="0" fontId="0" fillId="0" borderId="6" xfId="0" applyBorder="1" applyAlignment="1" applyProtection="1"/>
    <xf numFmtId="0" fontId="7" fillId="6" borderId="14" xfId="0" applyFont="1" applyFill="1" applyBorder="1" applyAlignment="1" applyProtection="1"/>
    <xf numFmtId="0" fontId="7" fillId="6" borderId="17" xfId="0" applyFont="1" applyFill="1" applyBorder="1" applyAlignment="1" applyProtection="1"/>
    <xf numFmtId="44" fontId="0" fillId="0" borderId="0" xfId="0" applyNumberFormat="1" applyFill="1" applyBorder="1" applyAlignment="1" applyProtection="1"/>
    <xf numFmtId="4" fontId="0" fillId="0" borderId="0" xfId="0" applyNumberFormat="1" applyFill="1" applyBorder="1" applyAlignment="1" applyProtection="1"/>
    <xf numFmtId="0" fontId="13" fillId="0" borderId="0" xfId="0" applyFont="1" applyFill="1" applyBorder="1" applyAlignment="1" applyProtection="1">
      <alignment vertical="center" wrapText="1"/>
    </xf>
    <xf numFmtId="0" fontId="10" fillId="0" borderId="0" xfId="0" applyFont="1" applyFill="1" applyBorder="1" applyAlignment="1" applyProtection="1">
      <alignment wrapText="1"/>
    </xf>
    <xf numFmtId="44" fontId="13" fillId="0" borderId="0" xfId="0" applyNumberFormat="1" applyFont="1" applyFill="1" applyBorder="1" applyAlignment="1" applyProtection="1"/>
    <xf numFmtId="0" fontId="7" fillId="0" borderId="0" xfId="0" applyFont="1" applyFill="1" applyBorder="1" applyAlignment="1" applyProtection="1">
      <alignment wrapText="1"/>
    </xf>
    <xf numFmtId="44" fontId="6" fillId="0" borderId="0" xfId="0" applyNumberFormat="1" applyFont="1" applyFill="1" applyBorder="1" applyAlignment="1" applyProtection="1"/>
    <xf numFmtId="0" fontId="10" fillId="0" borderId="0" xfId="0" applyFont="1" applyFill="1" applyBorder="1" applyAlignment="1" applyProtection="1"/>
    <xf numFmtId="0" fontId="32" fillId="0" borderId="0" xfId="0" applyFont="1" applyFill="1" applyBorder="1" applyAlignment="1" applyProtection="1">
      <alignment vertical="center"/>
    </xf>
    <xf numFmtId="0" fontId="7" fillId="6" borderId="2" xfId="0" applyFont="1" applyFill="1" applyBorder="1" applyAlignment="1" applyProtection="1"/>
    <xf numFmtId="44" fontId="0" fillId="0" borderId="0" xfId="2" applyFont="1" applyFill="1" applyBorder="1" applyAlignment="1" applyProtection="1"/>
    <xf numFmtId="0" fontId="7" fillId="0" borderId="13" xfId="0" applyFont="1" applyBorder="1" applyAlignment="1" applyProtection="1">
      <alignment vertical="center"/>
    </xf>
    <xf numFmtId="0" fontId="32" fillId="0" borderId="13" xfId="0" applyFont="1" applyFill="1" applyBorder="1" applyAlignment="1" applyProtection="1">
      <alignment vertical="center"/>
    </xf>
    <xf numFmtId="0" fontId="14" fillId="0" borderId="2" xfId="0" applyFont="1" applyFill="1" applyBorder="1" applyAlignment="1" applyProtection="1">
      <alignment horizontal="center" vertical="center" wrapText="1"/>
    </xf>
    <xf numFmtId="165" fontId="15" fillId="0" borderId="3" xfId="0" applyNumberFormat="1" applyFont="1" applyFill="1" applyBorder="1" applyAlignment="1" applyProtection="1">
      <alignment horizontal="center"/>
    </xf>
    <xf numFmtId="165" fontId="11" fillId="0" borderId="5" xfId="0" applyNumberFormat="1" applyFont="1" applyFill="1" applyBorder="1" applyAlignment="1" applyProtection="1"/>
    <xf numFmtId="0" fontId="0" fillId="0" borderId="0" xfId="0" applyFill="1"/>
    <xf numFmtId="0" fontId="19" fillId="0" borderId="0" xfId="0" applyFont="1" applyFill="1" applyAlignment="1">
      <alignment vertical="center"/>
    </xf>
    <xf numFmtId="168" fontId="29" fillId="0" borderId="2" xfId="19" applyNumberFormat="1" applyFont="1" applyBorder="1" applyAlignment="1">
      <alignment horizontal="center"/>
    </xf>
    <xf numFmtId="0" fontId="29" fillId="0" borderId="2" xfId="19" applyFont="1" applyBorder="1"/>
    <xf numFmtId="0" fontId="7" fillId="0" borderId="2" xfId="0" applyFont="1" applyBorder="1" applyAlignment="1" applyProtection="1">
      <alignment horizontal="center" vertical="center" wrapText="1"/>
    </xf>
    <xf numFmtId="0" fontId="16" fillId="0" borderId="0" xfId="0" applyFont="1" applyFill="1" applyBorder="1" applyAlignment="1" applyProtection="1">
      <alignment horizontal="left" vertical="center" wrapText="1"/>
    </xf>
    <xf numFmtId="0" fontId="24" fillId="0" borderId="0" xfId="12" applyFont="1" applyBorder="1" applyAlignment="1" applyProtection="1">
      <alignment vertical="center" wrapText="1"/>
      <protection locked="0"/>
    </xf>
    <xf numFmtId="0" fontId="12" fillId="0" borderId="0" xfId="0" applyFont="1" applyFill="1" applyBorder="1" applyAlignment="1" applyProtection="1">
      <alignment horizontal="left" vertical="center" wrapText="1"/>
    </xf>
    <xf numFmtId="168" fontId="29" fillId="0" borderId="2" xfId="66" applyNumberFormat="1" applyFont="1" applyBorder="1" applyAlignment="1">
      <alignment horizontal="center"/>
    </xf>
    <xf numFmtId="0" fontId="29" fillId="0" borderId="2" xfId="66" applyFont="1" applyBorder="1"/>
    <xf numFmtId="0" fontId="29" fillId="0" borderId="3" xfId="66" applyFont="1" applyBorder="1"/>
    <xf numFmtId="0" fontId="27" fillId="0" borderId="2" xfId="66" applyFont="1" applyFill="1" applyBorder="1" applyAlignment="1">
      <alignment vertical="top"/>
    </xf>
    <xf numFmtId="44" fontId="28" fillId="0" borderId="2" xfId="2" applyNumberFormat="1" applyFont="1" applyFill="1" applyBorder="1"/>
    <xf numFmtId="165" fontId="11" fillId="2" borderId="2" xfId="0" applyNumberFormat="1" applyFont="1" applyFill="1" applyBorder="1" applyAlignment="1" applyProtection="1"/>
    <xf numFmtId="44" fontId="28" fillId="0" borderId="14" xfId="106" applyNumberFormat="1" applyFont="1" applyFill="1" applyBorder="1"/>
    <xf numFmtId="3" fontId="28" fillId="0" borderId="2" xfId="72" applyNumberFormat="1" applyFont="1" applyFill="1" applyBorder="1"/>
    <xf numFmtId="44" fontId="28" fillId="0" borderId="2" xfId="106" applyNumberFormat="1" applyFont="1" applyFill="1" applyBorder="1"/>
    <xf numFmtId="0" fontId="27" fillId="0" borderId="2" xfId="106" applyFont="1" applyFill="1" applyBorder="1" applyAlignment="1">
      <alignment vertical="top"/>
    </xf>
    <xf numFmtId="0" fontId="29" fillId="0" borderId="2" xfId="72" applyFont="1" applyBorder="1"/>
    <xf numFmtId="44" fontId="29" fillId="0" borderId="2" xfId="106" applyNumberFormat="1" applyFont="1" applyBorder="1"/>
    <xf numFmtId="0" fontId="29" fillId="0" borderId="2" xfId="106" applyFont="1" applyBorder="1"/>
    <xf numFmtId="170" fontId="11" fillId="2" borderId="3" xfId="0" applyNumberFormat="1" applyFont="1" applyFill="1" applyBorder="1" applyAlignment="1" applyProtection="1">
      <alignment horizontal="right"/>
    </xf>
    <xf numFmtId="170" fontId="11" fillId="2" borderId="2" xfId="0" applyNumberFormat="1" applyFont="1" applyFill="1" applyBorder="1" applyAlignment="1" applyProtection="1">
      <alignment horizontal="right"/>
    </xf>
    <xf numFmtId="0" fontId="0" fillId="0" borderId="0" xfId="0" applyAlignment="1"/>
    <xf numFmtId="0" fontId="0" fillId="0" borderId="15" xfId="0" applyBorder="1" applyAlignment="1"/>
    <xf numFmtId="1" fontId="10" fillId="2" borderId="2" xfId="0" applyNumberFormat="1" applyFont="1" applyFill="1" applyBorder="1" applyAlignment="1" applyProtection="1"/>
    <xf numFmtId="1" fontId="15" fillId="2" borderId="2" xfId="0" applyNumberFormat="1" applyFont="1" applyFill="1" applyBorder="1" applyAlignment="1" applyProtection="1">
      <alignment horizontal="center"/>
    </xf>
    <xf numFmtId="0" fontId="10" fillId="2" borderId="2" xfId="0" applyFont="1" applyFill="1" applyBorder="1" applyAlignment="1" applyProtection="1"/>
    <xf numFmtId="0" fontId="10" fillId="7" borderId="2" xfId="0" applyFont="1" applyFill="1" applyBorder="1" applyAlignment="1" applyProtection="1"/>
    <xf numFmtId="0" fontId="11" fillId="5" borderId="2" xfId="0" applyFont="1" applyFill="1" applyBorder="1" applyAlignment="1" applyProtection="1">
      <alignment horizontal="center"/>
      <protection locked="0"/>
    </xf>
    <xf numFmtId="0" fontId="57" fillId="0" borderId="2" xfId="0" applyFont="1" applyBorder="1" applyProtection="1">
      <protection hidden="1"/>
    </xf>
    <xf numFmtId="165" fontId="0" fillId="7" borderId="2" xfId="0" applyNumberFormat="1" applyFill="1" applyBorder="1" applyProtection="1">
      <protection hidden="1"/>
    </xf>
    <xf numFmtId="1" fontId="0" fillId="7" borderId="2" xfId="0" applyNumberFormat="1" applyFill="1" applyBorder="1" applyProtection="1">
      <protection hidden="1"/>
    </xf>
    <xf numFmtId="0" fontId="0" fillId="7" borderId="2" xfId="0" applyFill="1" applyBorder="1" applyProtection="1">
      <protection hidden="1"/>
    </xf>
    <xf numFmtId="0" fontId="57" fillId="0" borderId="2" xfId="0" applyFont="1" applyFill="1" applyBorder="1" applyProtection="1">
      <protection hidden="1"/>
    </xf>
    <xf numFmtId="44" fontId="0" fillId="7" borderId="2" xfId="0" applyNumberFormat="1" applyFill="1" applyBorder="1" applyProtection="1">
      <protection hidden="1"/>
    </xf>
    <xf numFmtId="0" fontId="0" fillId="0" borderId="0" xfId="0" applyProtection="1">
      <protection hidden="1"/>
    </xf>
    <xf numFmtId="0" fontId="0" fillId="7" borderId="0" xfId="0" applyFill="1" applyProtection="1">
      <protection hidden="1"/>
    </xf>
    <xf numFmtId="0" fontId="0" fillId="0" borderId="0" xfId="0" applyAlignment="1"/>
    <xf numFmtId="0" fontId="59" fillId="0" borderId="2" xfId="19" applyFont="1" applyFill="1" applyBorder="1" applyAlignment="1">
      <alignment vertical="top"/>
    </xf>
    <xf numFmtId="0" fontId="59" fillId="0" borderId="2" xfId="106" applyFont="1" applyFill="1" applyBorder="1" applyAlignment="1">
      <alignment vertical="top"/>
    </xf>
    <xf numFmtId="44" fontId="60" fillId="0" borderId="2" xfId="106" applyNumberFormat="1" applyFont="1" applyFill="1" applyBorder="1"/>
    <xf numFmtId="44" fontId="60" fillId="0" borderId="2" xfId="2" applyNumberFormat="1" applyFont="1" applyFill="1" applyBorder="1"/>
    <xf numFmtId="3" fontId="60" fillId="0" borderId="2" xfId="72" applyNumberFormat="1" applyFont="1" applyFill="1" applyBorder="1"/>
    <xf numFmtId="44" fontId="60" fillId="0" borderId="14" xfId="106" applyNumberFormat="1" applyFont="1" applyFill="1" applyBorder="1"/>
    <xf numFmtId="0" fontId="59" fillId="0" borderId="2" xfId="66" applyFont="1" applyFill="1" applyBorder="1" applyAlignment="1">
      <alignment vertical="top"/>
    </xf>
    <xf numFmtId="168" fontId="61" fillId="0" borderId="13" xfId="0" applyNumberFormat="1" applyFont="1" applyFill="1" applyBorder="1" applyAlignment="1">
      <alignment vertical="top"/>
    </xf>
    <xf numFmtId="0" fontId="61" fillId="0" borderId="2" xfId="0" applyFont="1" applyFill="1" applyBorder="1" applyAlignment="1">
      <alignment vertical="top"/>
    </xf>
    <xf numFmtId="44" fontId="62" fillId="0" borderId="2" xfId="0" applyNumberFormat="1" applyFont="1" applyFill="1" applyBorder="1"/>
    <xf numFmtId="44" fontId="62" fillId="0" borderId="2" xfId="2" applyNumberFormat="1" applyFont="1" applyFill="1" applyBorder="1"/>
    <xf numFmtId="3" fontId="62" fillId="0" borderId="2" xfId="0" applyNumberFormat="1" applyFont="1" applyFill="1" applyBorder="1"/>
    <xf numFmtId="44" fontId="62" fillId="0" borderId="14" xfId="0" applyNumberFormat="1" applyFont="1" applyFill="1" applyBorder="1"/>
    <xf numFmtId="0" fontId="61" fillId="0" borderId="2" xfId="66" applyFont="1" applyFill="1" applyBorder="1" applyAlignment="1">
      <alignment vertical="top"/>
    </xf>
    <xf numFmtId="0" fontId="61" fillId="0" borderId="2" xfId="106" applyFont="1" applyFill="1" applyBorder="1" applyAlignment="1">
      <alignment vertical="top"/>
    </xf>
    <xf numFmtId="44" fontId="62" fillId="0" borderId="2" xfId="106" applyNumberFormat="1" applyFont="1" applyFill="1" applyBorder="1"/>
    <xf numFmtId="3" fontId="62" fillId="0" borderId="2" xfId="72" applyNumberFormat="1" applyFont="1" applyFill="1" applyBorder="1"/>
    <xf numFmtId="44" fontId="62" fillId="0" borderId="14" xfId="106" applyNumberFormat="1" applyFont="1" applyFill="1" applyBorder="1"/>
    <xf numFmtId="0" fontId="61" fillId="0" borderId="2" xfId="19" applyFont="1" applyFill="1" applyBorder="1" applyAlignment="1">
      <alignment vertical="top"/>
    </xf>
    <xf numFmtId="49" fontId="0" fillId="7" borderId="2" xfId="0" applyNumberFormat="1" applyFill="1" applyBorder="1" applyAlignment="1" applyProtection="1">
      <alignment horizontal="left" wrapText="1"/>
      <protection hidden="1"/>
    </xf>
    <xf numFmtId="0" fontId="11" fillId="5" borderId="2" xfId="0" applyNumberFormat="1" applyFont="1" applyFill="1" applyBorder="1" applyAlignment="1" applyProtection="1">
      <alignment horizontal="center"/>
      <protection locked="0"/>
    </xf>
    <xf numFmtId="4" fontId="11" fillId="8" borderId="2" xfId="0" applyNumberFormat="1" applyFont="1" applyFill="1" applyBorder="1" applyAlignment="1" applyProtection="1"/>
    <xf numFmtId="1" fontId="16" fillId="0" borderId="2" xfId="0" applyNumberFormat="1" applyFont="1" applyBorder="1" applyAlignment="1" applyProtection="1"/>
    <xf numFmtId="4" fontId="15" fillId="2" borderId="2" xfId="0" applyNumberFormat="1" applyFont="1" applyFill="1" applyBorder="1" applyAlignment="1" applyProtection="1"/>
    <xf numFmtId="171" fontId="15" fillId="2" borderId="2" xfId="0" applyNumberFormat="1" applyFont="1" applyFill="1" applyBorder="1" applyAlignment="1" applyProtection="1">
      <alignment horizontal="center"/>
    </xf>
    <xf numFmtId="165" fontId="15" fillId="2" borderId="2" xfId="0" applyNumberFormat="1" applyFont="1" applyFill="1" applyBorder="1" applyAlignment="1" applyProtection="1">
      <alignment horizontal="center"/>
    </xf>
    <xf numFmtId="164" fontId="7" fillId="0" borderId="3" xfId="0" applyNumberFormat="1" applyFont="1" applyBorder="1" applyAlignment="1" applyProtection="1">
      <alignment horizontal="center"/>
    </xf>
    <xf numFmtId="0" fontId="7" fillId="0" borderId="14" xfId="0" applyFont="1" applyFill="1" applyBorder="1" applyAlignment="1" applyProtection="1">
      <alignment horizontal="center"/>
    </xf>
    <xf numFmtId="0" fontId="7" fillId="0" borderId="17"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3" xfId="0" applyFont="1" applyBorder="1" applyAlignment="1" applyProtection="1"/>
    <xf numFmtId="0" fontId="11" fillId="5" borderId="14" xfId="0" applyFont="1" applyFill="1" applyBorder="1" applyAlignment="1" applyProtection="1">
      <alignment horizontal="center"/>
      <protection locked="0"/>
    </xf>
    <xf numFmtId="0" fontId="11" fillId="5" borderId="17" xfId="0" applyFont="1" applyFill="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5" borderId="10" xfId="5" applyFont="1" applyFill="1" applyBorder="1" applyAlignment="1" applyProtection="1">
      <alignment horizontal="center"/>
      <protection locked="0"/>
    </xf>
    <xf numFmtId="0" fontId="11" fillId="5" borderId="11" xfId="5" applyFont="1" applyFill="1" applyBorder="1" applyAlignment="1" applyProtection="1">
      <alignment horizontal="center"/>
      <protection locked="0"/>
    </xf>
    <xf numFmtId="0" fontId="11" fillId="5" borderId="12" xfId="5" applyFont="1" applyFill="1" applyBorder="1" applyAlignment="1" applyProtection="1">
      <alignment horizontal="center"/>
      <protection locked="0"/>
    </xf>
    <xf numFmtId="0" fontId="12" fillId="0"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lignment vertical="top" wrapText="1"/>
    </xf>
    <xf numFmtId="167" fontId="0" fillId="5" borderId="2" xfId="0" applyNumberFormat="1" applyFill="1" applyBorder="1" applyAlignment="1" applyProtection="1">
      <alignment horizontal="center"/>
      <protection locked="0"/>
    </xf>
    <xf numFmtId="0" fontId="13" fillId="0" borderId="8" xfId="0" applyFont="1" applyBorder="1" applyAlignment="1">
      <alignment horizontal="right"/>
    </xf>
    <xf numFmtId="0" fontId="13" fillId="0" borderId="0" xfId="0" applyFont="1" applyBorder="1" applyAlignment="1">
      <alignment horizontal="right"/>
    </xf>
    <xf numFmtId="0" fontId="13" fillId="0" borderId="7" xfId="0" applyFont="1" applyBorder="1" applyAlignment="1">
      <alignment horizontal="right"/>
    </xf>
    <xf numFmtId="0" fontId="20" fillId="0" borderId="0" xfId="0" applyFont="1" applyBorder="1" applyAlignment="1" applyProtection="1">
      <alignment horizontal="left" wrapText="1"/>
    </xf>
    <xf numFmtId="0" fontId="20" fillId="0" borderId="7" xfId="0" applyFont="1" applyBorder="1" applyAlignment="1" applyProtection="1">
      <alignment horizontal="left" wrapText="1"/>
    </xf>
    <xf numFmtId="0" fontId="8" fillId="0" borderId="14"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0"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8" fillId="0" borderId="12" xfId="0" applyFont="1" applyFill="1" applyBorder="1" applyAlignment="1" applyProtection="1">
      <alignment horizontal="left" vertical="top" wrapText="1"/>
    </xf>
    <xf numFmtId="0" fontId="8" fillId="0" borderId="14" xfId="0" applyFont="1" applyFill="1" applyBorder="1" applyAlignment="1" applyProtection="1">
      <alignment horizontal="left" vertical="top" wrapText="1"/>
    </xf>
    <xf numFmtId="0" fontId="8" fillId="0" borderId="17" xfId="0" applyFont="1" applyFill="1" applyBorder="1" applyAlignment="1" applyProtection="1">
      <alignment horizontal="left" vertical="top" wrapText="1"/>
    </xf>
    <xf numFmtId="0" fontId="8" fillId="0" borderId="13" xfId="0" applyFont="1" applyFill="1" applyBorder="1" applyAlignment="1" applyProtection="1">
      <alignment horizontal="left" vertical="top" wrapText="1"/>
    </xf>
    <xf numFmtId="0" fontId="6" fillId="0" borderId="0" xfId="0" applyFont="1" applyBorder="1" applyAlignment="1" applyProtection="1">
      <alignment horizontal="right"/>
    </xf>
    <xf numFmtId="0" fontId="0" fillId="0" borderId="0" xfId="0" applyBorder="1" applyAlignment="1" applyProtection="1">
      <alignment horizontal="right"/>
    </xf>
    <xf numFmtId="44" fontId="0" fillId="2" borderId="14" xfId="0" applyNumberFormat="1" applyFill="1" applyBorder="1" applyAlignment="1" applyProtection="1">
      <alignment horizontal="right"/>
    </xf>
    <xf numFmtId="44" fontId="0" fillId="2" borderId="17" xfId="0" applyNumberFormat="1" applyFill="1" applyBorder="1" applyAlignment="1" applyProtection="1">
      <alignment horizontal="right"/>
    </xf>
    <xf numFmtId="44" fontId="0" fillId="2" borderId="13" xfId="0" applyNumberFormat="1" applyFill="1" applyBorder="1" applyAlignment="1" applyProtection="1">
      <alignment horizontal="right"/>
    </xf>
    <xf numFmtId="0" fontId="13" fillId="0" borderId="0" xfId="0" applyFont="1" applyFill="1" applyBorder="1" applyAlignment="1" applyProtection="1">
      <alignment horizontal="right"/>
    </xf>
    <xf numFmtId="0" fontId="0" fillId="0" borderId="0" xfId="0" applyFill="1" applyBorder="1" applyAlignment="1" applyProtection="1"/>
    <xf numFmtId="0" fontId="6" fillId="5" borderId="14" xfId="0" applyFont="1"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13" fillId="0" borderId="8" xfId="0" applyFont="1" applyFill="1" applyBorder="1" applyAlignment="1" applyProtection="1">
      <alignment horizontal="right"/>
    </xf>
    <xf numFmtId="0" fontId="17" fillId="5" borderId="14" xfId="0" applyFont="1" applyFill="1" applyBorder="1" applyAlignment="1" applyProtection="1">
      <alignment horizontal="center" wrapText="1"/>
      <protection locked="0"/>
    </xf>
    <xf numFmtId="0" fontId="17" fillId="5" borderId="17" xfId="0" applyFont="1" applyFill="1" applyBorder="1" applyAlignment="1" applyProtection="1">
      <alignment horizontal="center" wrapText="1"/>
      <protection locked="0"/>
    </xf>
    <xf numFmtId="0" fontId="17" fillId="5" borderId="13" xfId="0" applyFont="1" applyFill="1" applyBorder="1" applyAlignment="1" applyProtection="1">
      <alignment horizontal="center" wrapText="1"/>
      <protection locked="0"/>
    </xf>
    <xf numFmtId="0" fontId="7" fillId="0" borderId="8" xfId="0" applyFont="1" applyBorder="1" applyAlignment="1" applyProtection="1"/>
    <xf numFmtId="0" fontId="13" fillId="0" borderId="0" xfId="0" applyFont="1" applyBorder="1" applyAlignment="1" applyProtection="1"/>
    <xf numFmtId="0" fontId="13" fillId="0" borderId="7" xfId="0" applyFont="1" applyBorder="1" applyAlignment="1" applyProtection="1"/>
    <xf numFmtId="0" fontId="12" fillId="0"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39" fillId="0" borderId="0" xfId="0" applyFont="1" applyFill="1" applyBorder="1" applyAlignment="1" applyProtection="1">
      <alignment vertical="top" wrapText="1"/>
      <protection locked="0"/>
    </xf>
    <xf numFmtId="0" fontId="32" fillId="3" borderId="14" xfId="0" applyFont="1" applyFill="1" applyBorder="1" applyAlignment="1" applyProtection="1">
      <alignment horizontal="left" wrapText="1"/>
    </xf>
    <xf numFmtId="0" fontId="32" fillId="3" borderId="17" xfId="0" applyFont="1" applyFill="1" applyBorder="1" applyAlignment="1" applyProtection="1">
      <alignment horizontal="left" wrapText="1"/>
    </xf>
    <xf numFmtId="0" fontId="32" fillId="3" borderId="13" xfId="0" applyFont="1" applyFill="1" applyBorder="1" applyAlignment="1" applyProtection="1">
      <alignment horizontal="left" wrapText="1"/>
    </xf>
    <xf numFmtId="0" fontId="33" fillId="0" borderId="10" xfId="0" applyFont="1" applyFill="1" applyBorder="1" applyAlignment="1" applyProtection="1">
      <alignment horizontal="left" wrapText="1"/>
    </xf>
    <xf numFmtId="0" fontId="33" fillId="0" borderId="11" xfId="0" applyFont="1" applyFill="1" applyBorder="1" applyAlignment="1" applyProtection="1">
      <alignment horizontal="left" wrapText="1"/>
    </xf>
    <xf numFmtId="0" fontId="33" fillId="0" borderId="12" xfId="0" applyFont="1" applyFill="1" applyBorder="1" applyAlignment="1" applyProtection="1">
      <alignment horizontal="left" wrapText="1"/>
    </xf>
    <xf numFmtId="0" fontId="7" fillId="0" borderId="8" xfId="0" applyFont="1" applyBorder="1" applyAlignment="1">
      <alignment horizontal="left"/>
    </xf>
    <xf numFmtId="0" fontId="7" fillId="0" borderId="0" xfId="0" applyFont="1" applyBorder="1" applyAlignment="1">
      <alignment horizontal="left"/>
    </xf>
    <xf numFmtId="0" fontId="7" fillId="0" borderId="7" xfId="0" applyFont="1" applyBorder="1" applyAlignment="1">
      <alignment horizontal="left"/>
    </xf>
    <xf numFmtId="0" fontId="6" fillId="0" borderId="9" xfId="0" applyFont="1" applyBorder="1" applyAlignment="1" applyProtection="1">
      <alignment horizontal="left" wrapText="1"/>
    </xf>
    <xf numFmtId="0" fontId="13" fillId="0" borderId="4" xfId="0" applyFont="1" applyBorder="1" applyAlignment="1" applyProtection="1">
      <alignment horizontal="left" wrapText="1"/>
    </xf>
    <xf numFmtId="0" fontId="13" fillId="0" borderId="6" xfId="0" applyFont="1" applyBorder="1" applyAlignment="1" applyProtection="1">
      <alignment horizontal="left" wrapText="1"/>
    </xf>
    <xf numFmtId="0" fontId="6" fillId="0" borderId="10" xfId="0" applyNumberFormat="1" applyFont="1" applyFill="1" applyBorder="1" applyAlignment="1" applyProtection="1">
      <alignment horizontal="left" wrapText="1"/>
    </xf>
    <xf numFmtId="0" fontId="13" fillId="0" borderId="11" xfId="0" applyNumberFormat="1" applyFont="1" applyFill="1" applyBorder="1" applyAlignment="1" applyProtection="1">
      <alignment horizontal="left" wrapText="1"/>
    </xf>
    <xf numFmtId="0" fontId="13" fillId="0" borderId="12" xfId="0" applyNumberFormat="1" applyFont="1" applyFill="1" applyBorder="1" applyAlignment="1" applyProtection="1">
      <alignment horizontal="left" wrapText="1"/>
    </xf>
    <xf numFmtId="0" fontId="32" fillId="3" borderId="2" xfId="0" applyFont="1" applyFill="1" applyBorder="1" applyAlignment="1" applyProtection="1">
      <alignment horizontal="left"/>
    </xf>
    <xf numFmtId="0" fontId="32" fillId="9" borderId="14" xfId="0" applyFont="1" applyFill="1" applyBorder="1" applyAlignment="1" applyProtection="1">
      <alignment horizontal="left"/>
    </xf>
    <xf numFmtId="0" fontId="32" fillId="9" borderId="17" xfId="0" applyFont="1" applyFill="1" applyBorder="1" applyAlignment="1" applyProtection="1">
      <alignment horizontal="left"/>
    </xf>
    <xf numFmtId="0" fontId="32" fillId="9" borderId="13" xfId="0" applyFont="1" applyFill="1" applyBorder="1" applyAlignment="1" applyProtection="1">
      <alignment horizontal="left"/>
    </xf>
    <xf numFmtId="0" fontId="7" fillId="0" borderId="14" xfId="0" applyFont="1" applyFill="1" applyBorder="1" applyAlignment="1" applyProtection="1">
      <alignment horizontal="left" wrapText="1"/>
    </xf>
    <xf numFmtId="0" fontId="7" fillId="0" borderId="17" xfId="0" applyFont="1" applyFill="1" applyBorder="1" applyAlignment="1" applyProtection="1">
      <alignment horizontal="left" wrapText="1"/>
    </xf>
    <xf numFmtId="0" fontId="7" fillId="0" borderId="13" xfId="0" applyFont="1" applyFill="1" applyBorder="1" applyAlignment="1" applyProtection="1">
      <alignment horizontal="left" wrapText="1"/>
    </xf>
    <xf numFmtId="0" fontId="14" fillId="0" borderId="14" xfId="0"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7" fillId="0" borderId="0" xfId="12" applyFont="1" applyBorder="1" applyAlignment="1" applyProtection="1">
      <alignment vertical="center" wrapText="1"/>
      <protection locked="0"/>
    </xf>
    <xf numFmtId="0" fontId="0" fillId="0" borderId="0" xfId="0" applyAlignment="1">
      <alignment vertical="center" wrapText="1"/>
    </xf>
    <xf numFmtId="0" fontId="0" fillId="7" borderId="14" xfId="0" applyFont="1" applyFill="1" applyBorder="1" applyAlignment="1" applyProtection="1">
      <alignment horizontal="left"/>
    </xf>
    <xf numFmtId="0" fontId="11" fillId="7" borderId="17" xfId="0" applyFont="1" applyFill="1" applyBorder="1" applyAlignment="1" applyProtection="1">
      <alignment horizontal="left"/>
    </xf>
    <xf numFmtId="0" fontId="11" fillId="7" borderId="13" xfId="0" applyFont="1" applyFill="1" applyBorder="1" applyAlignment="1" applyProtection="1">
      <alignment horizontal="left"/>
    </xf>
    <xf numFmtId="0" fontId="7" fillId="0" borderId="14" xfId="0" applyFont="1" applyBorder="1" applyAlignment="1" applyProtection="1"/>
    <xf numFmtId="0" fontId="13" fillId="0" borderId="17" xfId="0" applyFont="1" applyBorder="1" applyAlignment="1" applyProtection="1"/>
    <xf numFmtId="0" fontId="13" fillId="0" borderId="13" xfId="0" applyFont="1" applyBorder="1" applyAlignment="1" applyProtection="1"/>
    <xf numFmtId="0" fontId="7" fillId="0" borderId="17" xfId="0" applyFont="1" applyBorder="1" applyAlignment="1" applyProtection="1"/>
    <xf numFmtId="0" fontId="7" fillId="0" borderId="13" xfId="0" applyFont="1" applyBorder="1" applyAlignment="1" applyProtection="1"/>
    <xf numFmtId="0" fontId="7" fillId="0" borderId="0" xfId="0" applyFont="1" applyBorder="1" applyAlignment="1" applyProtection="1"/>
    <xf numFmtId="0" fontId="0" fillId="0" borderId="0" xfId="0" applyBorder="1" applyAlignment="1"/>
    <xf numFmtId="0" fontId="0" fillId="0" borderId="0" xfId="0" applyAlignment="1"/>
    <xf numFmtId="0" fontId="8" fillId="0" borderId="0" xfId="12" applyFont="1" applyBorder="1" applyAlignment="1" applyProtection="1">
      <alignment vertical="center" wrapText="1"/>
      <protection locked="0"/>
    </xf>
    <xf numFmtId="0" fontId="8" fillId="0" borderId="0" xfId="0" applyFont="1" applyAlignment="1">
      <alignment vertical="center" wrapText="1"/>
    </xf>
    <xf numFmtId="0" fontId="7" fillId="9" borderId="9" xfId="0" applyFont="1" applyFill="1" applyBorder="1" applyAlignment="1" applyProtection="1">
      <alignment horizontal="left"/>
    </xf>
    <xf numFmtId="0" fontId="7" fillId="9" borderId="4" xfId="0" applyFont="1" applyFill="1" applyBorder="1" applyAlignment="1" applyProtection="1">
      <alignment horizontal="left"/>
    </xf>
    <xf numFmtId="166" fontId="11" fillId="5" borderId="2" xfId="0" applyNumberFormat="1" applyFont="1" applyFill="1" applyBorder="1" applyAlignment="1" applyProtection="1">
      <alignment horizontal="center"/>
      <protection locked="0"/>
    </xf>
    <xf numFmtId="44" fontId="0" fillId="2" borderId="2" xfId="0" applyNumberFormat="1" applyFill="1" applyBorder="1" applyAlignment="1" applyProtection="1">
      <alignment horizontal="center"/>
    </xf>
    <xf numFmtId="44" fontId="0" fillId="7" borderId="2" xfId="0" applyNumberFormat="1" applyFill="1" applyBorder="1" applyAlignment="1" applyProtection="1">
      <alignment horizontal="center"/>
    </xf>
    <xf numFmtId="4" fontId="0" fillId="7" borderId="2" xfId="0" applyNumberFormat="1" applyFill="1" applyBorder="1" applyAlignment="1" applyProtection="1">
      <alignment horizontal="right"/>
    </xf>
    <xf numFmtId="0" fontId="32" fillId="4" borderId="2" xfId="0" applyFont="1" applyFill="1" applyBorder="1" applyAlignment="1" applyProtection="1">
      <alignment horizontal="left"/>
    </xf>
    <xf numFmtId="0" fontId="13" fillId="0" borderId="10" xfId="0" applyFont="1" applyFill="1" applyBorder="1" applyAlignment="1" applyProtection="1">
      <alignment horizontal="left"/>
    </xf>
    <xf numFmtId="0" fontId="13" fillId="0" borderId="11" xfId="0" applyFont="1" applyFill="1" applyBorder="1" applyAlignment="1" applyProtection="1">
      <alignment horizontal="left"/>
    </xf>
    <xf numFmtId="0" fontId="13" fillId="0" borderId="12" xfId="0" applyFont="1" applyFill="1" applyBorder="1" applyAlignment="1" applyProtection="1">
      <alignment horizontal="left"/>
    </xf>
    <xf numFmtId="0" fontId="13" fillId="0" borderId="8"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7" xfId="0" applyFont="1" applyFill="1" applyBorder="1" applyAlignment="1" applyProtection="1">
      <alignment horizontal="left"/>
    </xf>
    <xf numFmtId="0" fontId="13" fillId="0" borderId="9" xfId="0" applyFont="1" applyFill="1" applyBorder="1" applyAlignment="1" applyProtection="1">
      <alignment horizontal="left"/>
    </xf>
    <xf numFmtId="0" fontId="13" fillId="0" borderId="4" xfId="0" applyFont="1" applyFill="1" applyBorder="1" applyAlignment="1" applyProtection="1">
      <alignment horizontal="left"/>
    </xf>
    <xf numFmtId="0" fontId="13" fillId="0" borderId="6" xfId="0" applyFont="1" applyFill="1" applyBorder="1" applyAlignment="1" applyProtection="1">
      <alignment horizontal="left"/>
    </xf>
    <xf numFmtId="0" fontId="6" fillId="0" borderId="14" xfId="0" applyFont="1" applyFill="1" applyBorder="1" applyAlignment="1" applyProtection="1">
      <alignment horizontal="left"/>
    </xf>
    <xf numFmtId="0" fontId="0" fillId="0" borderId="17" xfId="0" applyFill="1" applyBorder="1" applyAlignment="1" applyProtection="1">
      <alignment horizontal="left"/>
    </xf>
    <xf numFmtId="0" fontId="0" fillId="0" borderId="13" xfId="0" applyFill="1" applyBorder="1" applyAlignment="1" applyProtection="1">
      <alignment horizontal="left"/>
    </xf>
    <xf numFmtId="0" fontId="13" fillId="0" borderId="14" xfId="0" applyFont="1" applyFill="1" applyBorder="1" applyAlignment="1" applyProtection="1">
      <alignment horizontal="left"/>
    </xf>
    <xf numFmtId="0" fontId="13" fillId="0" borderId="17" xfId="0" applyFont="1" applyFill="1" applyBorder="1" applyAlignment="1" applyProtection="1">
      <alignment horizontal="left"/>
    </xf>
    <xf numFmtId="0" fontId="13" fillId="0" borderId="13" xfId="0" applyFont="1" applyFill="1" applyBorder="1" applyAlignment="1" applyProtection="1">
      <alignment horizontal="left"/>
    </xf>
    <xf numFmtId="0" fontId="0" fillId="0" borderId="14" xfId="0" applyFill="1" applyBorder="1" applyAlignment="1" applyProtection="1">
      <alignment horizontal="left"/>
    </xf>
    <xf numFmtId="170" fontId="0" fillId="2" borderId="2" xfId="0" applyNumberFormat="1" applyFill="1" applyBorder="1" applyAlignment="1" applyProtection="1">
      <alignment horizontal="right"/>
    </xf>
    <xf numFmtId="44" fontId="0" fillId="2" borderId="14" xfId="0" applyNumberFormat="1" applyFill="1" applyBorder="1" applyAlignment="1" applyProtection="1">
      <alignment horizontal="left"/>
    </xf>
    <xf numFmtId="44" fontId="0" fillId="2" borderId="13" xfId="0" applyNumberFormat="1" applyFill="1" applyBorder="1" applyAlignment="1" applyProtection="1">
      <alignment horizontal="left"/>
    </xf>
    <xf numFmtId="0" fontId="0" fillId="0" borderId="14" xfId="0" applyBorder="1" applyAlignment="1" applyProtection="1">
      <alignment horizontal="left"/>
    </xf>
    <xf numFmtId="0" fontId="0" fillId="0" borderId="17" xfId="0" applyBorder="1" applyAlignment="1" applyProtection="1">
      <alignment horizontal="left"/>
    </xf>
    <xf numFmtId="0" fontId="0" fillId="0" borderId="13" xfId="0" applyBorder="1" applyAlignment="1" applyProtection="1">
      <alignment horizontal="left"/>
    </xf>
    <xf numFmtId="0" fontId="13" fillId="0" borderId="14" xfId="0" applyFont="1" applyBorder="1" applyAlignment="1" applyProtection="1">
      <alignment horizontal="left"/>
    </xf>
    <xf numFmtId="0" fontId="13" fillId="0" borderId="17" xfId="0" applyFont="1" applyBorder="1" applyAlignment="1" applyProtection="1">
      <alignment horizontal="left"/>
    </xf>
    <xf numFmtId="0" fontId="13" fillId="0" borderId="13" xfId="0" applyFont="1" applyBorder="1" applyAlignment="1" applyProtection="1">
      <alignment horizontal="left"/>
    </xf>
    <xf numFmtId="0" fontId="7" fillId="0" borderId="14"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13" xfId="0" applyFont="1" applyBorder="1" applyAlignment="1" applyProtection="1">
      <alignment horizontal="left" vertical="center"/>
    </xf>
    <xf numFmtId="44" fontId="0" fillId="5" borderId="2" xfId="0" applyNumberFormat="1" applyFill="1" applyBorder="1" applyAlignment="1" applyProtection="1">
      <alignment horizontal="left"/>
      <protection locked="0"/>
    </xf>
    <xf numFmtId="0" fontId="0" fillId="0" borderId="2" xfId="0" applyBorder="1" applyAlignment="1" applyProtection="1">
      <alignment horizontal="left"/>
    </xf>
    <xf numFmtId="44" fontId="0" fillId="5" borderId="2" xfId="2" applyFont="1" applyFill="1" applyBorder="1" applyAlignment="1" applyProtection="1">
      <alignment horizontal="left"/>
      <protection locked="0"/>
    </xf>
    <xf numFmtId="0" fontId="0" fillId="5" borderId="14" xfId="0" applyFill="1" applyBorder="1" applyAlignment="1" applyProtection="1">
      <alignment horizontal="left"/>
      <protection locked="0"/>
    </xf>
    <xf numFmtId="0" fontId="0" fillId="5" borderId="17"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7" fillId="0" borderId="14" xfId="0" applyFont="1" applyBorder="1" applyAlignment="1" applyProtection="1">
      <alignment horizontal="left"/>
    </xf>
    <xf numFmtId="0" fontId="7" fillId="0" borderId="17" xfId="0" applyFont="1" applyBorder="1" applyAlignment="1" applyProtection="1">
      <alignment horizontal="left"/>
    </xf>
    <xf numFmtId="44" fontId="6" fillId="5" borderId="14" xfId="0" applyNumberFormat="1" applyFont="1" applyFill="1" applyBorder="1" applyAlignment="1" applyProtection="1">
      <alignment horizontal="center"/>
      <protection locked="0"/>
    </xf>
    <xf numFmtId="44" fontId="0" fillId="5" borderId="17" xfId="0" applyNumberFormat="1" applyFill="1" applyBorder="1" applyAlignment="1" applyProtection="1">
      <alignment horizontal="center"/>
      <protection locked="0"/>
    </xf>
    <xf numFmtId="44" fontId="0" fillId="5" borderId="13" xfId="0" applyNumberFormat="1" applyFill="1" applyBorder="1" applyAlignment="1" applyProtection="1">
      <alignment horizontal="center"/>
      <protection locked="0"/>
    </xf>
    <xf numFmtId="0" fontId="6" fillId="0" borderId="2" xfId="0" applyFont="1" applyBorder="1" applyAlignment="1" applyProtection="1">
      <alignment horizontal="left" vertical="center" wrapText="1"/>
    </xf>
    <xf numFmtId="0" fontId="7" fillId="0" borderId="14" xfId="0" applyFont="1" applyFill="1" applyBorder="1" applyAlignment="1" applyProtection="1">
      <alignment horizontal="left"/>
    </xf>
    <xf numFmtId="0" fontId="7" fillId="0" borderId="17" xfId="0" applyFont="1" applyFill="1" applyBorder="1" applyAlignment="1" applyProtection="1">
      <alignment horizontal="left"/>
    </xf>
    <xf numFmtId="0" fontId="7" fillId="0" borderId="13" xfId="0" applyFont="1" applyFill="1" applyBorder="1" applyAlignment="1" applyProtection="1">
      <alignment horizontal="left"/>
    </xf>
    <xf numFmtId="0" fontId="10" fillId="0" borderId="2" xfId="0" applyFont="1" applyBorder="1" applyAlignment="1" applyProtection="1">
      <alignment horizontal="left" wrapText="1"/>
    </xf>
    <xf numFmtId="0" fontId="10" fillId="0" borderId="2" xfId="0" applyFont="1" applyBorder="1" applyAlignment="1" applyProtection="1">
      <alignment horizontal="left"/>
    </xf>
    <xf numFmtId="0" fontId="0" fillId="0" borderId="9" xfId="0" applyFill="1" applyBorder="1" applyAlignment="1" applyProtection="1">
      <alignment horizontal="left"/>
    </xf>
    <xf numFmtId="0" fontId="0" fillId="0" borderId="4" xfId="0" applyFill="1" applyBorder="1" applyAlignment="1" applyProtection="1">
      <alignment horizontal="left"/>
    </xf>
    <xf numFmtId="0" fontId="0" fillId="0" borderId="6" xfId="0" applyFill="1" applyBorder="1" applyAlignment="1" applyProtection="1">
      <alignment horizontal="left"/>
    </xf>
    <xf numFmtId="0" fontId="7" fillId="0" borderId="13" xfId="0" applyFont="1" applyBorder="1" applyAlignment="1" applyProtection="1">
      <alignment horizontal="left"/>
    </xf>
    <xf numFmtId="0" fontId="6" fillId="0" borderId="17" xfId="0" applyFont="1" applyFill="1" applyBorder="1" applyAlignment="1" applyProtection="1">
      <alignment horizontal="left"/>
    </xf>
    <xf numFmtId="0" fontId="6" fillId="0" borderId="13" xfId="0" applyFont="1" applyFill="1" applyBorder="1" applyAlignment="1" applyProtection="1">
      <alignment horizontal="left"/>
    </xf>
    <xf numFmtId="0" fontId="32" fillId="9" borderId="2" xfId="0" applyFont="1" applyFill="1" applyBorder="1" applyAlignment="1" applyProtection="1">
      <alignment horizontal="left" vertical="center"/>
    </xf>
    <xf numFmtId="0" fontId="6" fillId="0" borderId="14" xfId="0" applyFont="1" applyBorder="1" applyAlignment="1" applyProtection="1">
      <alignment horizontal="left"/>
    </xf>
    <xf numFmtId="0" fontId="6" fillId="0" borderId="17" xfId="0" applyFont="1" applyBorder="1" applyAlignment="1" applyProtection="1">
      <alignment horizontal="left"/>
    </xf>
    <xf numFmtId="0" fontId="6" fillId="0" borderId="13" xfId="0" applyFont="1" applyBorder="1" applyAlignment="1" applyProtection="1">
      <alignment horizontal="left"/>
    </xf>
    <xf numFmtId="0" fontId="0" fillId="0" borderId="2" xfId="0" applyBorder="1" applyAlignment="1" applyProtection="1">
      <alignment horizontal="left" wrapText="1"/>
    </xf>
    <xf numFmtId="3" fontId="0" fillId="7" borderId="2" xfId="0" applyNumberFormat="1" applyFill="1" applyBorder="1" applyAlignment="1" applyProtection="1">
      <alignment horizontal="right"/>
    </xf>
    <xf numFmtId="3" fontId="0" fillId="2" borderId="2" xfId="0" applyNumberFormat="1" applyFill="1" applyBorder="1" applyAlignment="1" applyProtection="1">
      <alignment horizontal="right"/>
    </xf>
    <xf numFmtId="0" fontId="7" fillId="6" borderId="2" xfId="0" applyFont="1" applyFill="1" applyBorder="1" applyAlignment="1" applyProtection="1">
      <alignment horizontal="left" wrapText="1"/>
    </xf>
    <xf numFmtId="44" fontId="13" fillId="2" borderId="2" xfId="0" applyNumberFormat="1" applyFont="1" applyFill="1" applyBorder="1" applyAlignment="1" applyProtection="1">
      <alignment horizontal="center"/>
    </xf>
    <xf numFmtId="0" fontId="0" fillId="0" borderId="9" xfId="0" applyBorder="1" applyAlignment="1" applyProtection="1">
      <alignment horizontal="left"/>
    </xf>
    <xf numFmtId="0" fontId="0" fillId="0" borderId="4" xfId="0" applyBorder="1" applyAlignment="1" applyProtection="1">
      <alignment horizontal="left"/>
    </xf>
    <xf numFmtId="0" fontId="0" fillId="0" borderId="6" xfId="0" applyBorder="1" applyAlignment="1" applyProtection="1">
      <alignment horizontal="left"/>
    </xf>
    <xf numFmtId="44" fontId="6" fillId="2" borderId="2" xfId="0" applyNumberFormat="1" applyFont="1" applyFill="1" applyBorder="1" applyAlignment="1" applyProtection="1">
      <alignment horizontal="center"/>
    </xf>
    <xf numFmtId="0" fontId="13" fillId="0" borderId="2" xfId="0" applyFont="1" applyBorder="1" applyAlignment="1" applyProtection="1">
      <alignment horizontal="left"/>
    </xf>
    <xf numFmtId="2" fontId="8" fillId="0" borderId="0" xfId="0" applyNumberFormat="1" applyFont="1" applyFill="1" applyAlignment="1">
      <alignment horizontal="center" textRotation="90"/>
    </xf>
    <xf numFmtId="0" fontId="8" fillId="0" borderId="0" xfId="0" applyFont="1" applyAlignment="1">
      <alignment horizontal="center" textRotation="90"/>
    </xf>
    <xf numFmtId="0" fontId="11" fillId="5" borderId="2" xfId="0" applyFont="1" applyFill="1" applyBorder="1" applyAlignment="1" applyProtection="1">
      <alignment horizontal="center"/>
      <protection locked="0"/>
    </xf>
    <xf numFmtId="0" fontId="32" fillId="9" borderId="14" xfId="0" applyFont="1" applyFill="1" applyBorder="1" applyAlignment="1" applyProtection="1">
      <alignment horizontal="left" vertical="center"/>
    </xf>
    <xf numFmtId="0" fontId="32" fillId="9" borderId="17" xfId="0" applyFont="1" applyFill="1" applyBorder="1" applyAlignment="1" applyProtection="1">
      <alignment horizontal="left" vertical="center"/>
    </xf>
    <xf numFmtId="0" fontId="14" fillId="0" borderId="14" xfId="0" applyFont="1" applyBorder="1" applyAlignment="1" applyProtection="1">
      <alignment horizontal="center" vertical="center" textRotation="90"/>
    </xf>
    <xf numFmtId="0" fontId="14" fillId="0" borderId="13" xfId="0" applyFont="1" applyBorder="1" applyAlignment="1" applyProtection="1">
      <alignment horizontal="center" vertical="center" textRotation="90"/>
    </xf>
    <xf numFmtId="0" fontId="7" fillId="0" borderId="14"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xf>
    <xf numFmtId="0" fontId="7" fillId="0" borderId="17" xfId="0" applyFont="1" applyBorder="1" applyAlignment="1" applyProtection="1">
      <alignment horizontal="center" vertical="center"/>
    </xf>
    <xf numFmtId="0" fontId="19" fillId="0" borderId="0" xfId="0" applyFont="1" applyAlignment="1">
      <alignment horizontal="center" vertical="center"/>
    </xf>
    <xf numFmtId="0" fontId="58" fillId="6" borderId="0" xfId="0" applyFont="1" applyFill="1" applyAlignment="1" applyProtection="1">
      <alignment horizontal="center"/>
      <protection hidden="1"/>
    </xf>
  </cellXfs>
  <cellStyles count="172">
    <cellStyle name="20% - Accent1" xfId="39" builtinId="30" customBuiltin="1"/>
    <cellStyle name="20% - Accent1 2" xfId="77"/>
    <cellStyle name="20% - Accent1 2 2" xfId="147"/>
    <cellStyle name="20% - Accent1 3" xfId="107"/>
    <cellStyle name="20% - Accent2" xfId="43" builtinId="34" customBuiltin="1"/>
    <cellStyle name="20% - Accent2 2" xfId="78"/>
    <cellStyle name="20% - Accent2 2 2" xfId="148"/>
    <cellStyle name="20% - Accent2 3" xfId="108"/>
    <cellStyle name="20% - Accent3" xfId="47" builtinId="38" customBuiltin="1"/>
    <cellStyle name="20% - Accent3 2" xfId="79"/>
    <cellStyle name="20% - Accent3 2 2" xfId="149"/>
    <cellStyle name="20% - Accent3 3" xfId="109"/>
    <cellStyle name="20% - Accent4" xfId="51" builtinId="42" customBuiltin="1"/>
    <cellStyle name="20% - Accent4 2" xfId="80"/>
    <cellStyle name="20% - Accent4 2 2" xfId="150"/>
    <cellStyle name="20% - Accent4 3" xfId="110"/>
    <cellStyle name="20% - Accent5" xfId="55" builtinId="46" customBuiltin="1"/>
    <cellStyle name="20% - Accent5 2" xfId="81"/>
    <cellStyle name="20% - Accent5 2 2" xfId="151"/>
    <cellStyle name="20% - Accent5 3" xfId="111"/>
    <cellStyle name="20% - Accent6" xfId="59" builtinId="50" customBuiltin="1"/>
    <cellStyle name="20% - Accent6 2" xfId="82"/>
    <cellStyle name="20% - Accent6 2 2" xfId="152"/>
    <cellStyle name="20% - Accent6 3" xfId="112"/>
    <cellStyle name="40% - Accent1" xfId="40" builtinId="31" customBuiltin="1"/>
    <cellStyle name="40% - Accent1 2" xfId="83"/>
    <cellStyle name="40% - Accent1 2 2" xfId="153"/>
    <cellStyle name="40% - Accent1 3" xfId="113"/>
    <cellStyle name="40% - Accent2" xfId="44" builtinId="35" customBuiltin="1"/>
    <cellStyle name="40% - Accent2 2" xfId="84"/>
    <cellStyle name="40% - Accent2 2 2" xfId="154"/>
    <cellStyle name="40% - Accent2 3" xfId="114"/>
    <cellStyle name="40% - Accent3" xfId="48" builtinId="39" customBuiltin="1"/>
    <cellStyle name="40% - Accent3 2" xfId="85"/>
    <cellStyle name="40% - Accent3 2 2" xfId="155"/>
    <cellStyle name="40% - Accent3 3" xfId="115"/>
    <cellStyle name="40% - Accent4" xfId="52" builtinId="43" customBuiltin="1"/>
    <cellStyle name="40% - Accent4 2" xfId="86"/>
    <cellStyle name="40% - Accent4 2 2" xfId="156"/>
    <cellStyle name="40% - Accent4 3" xfId="116"/>
    <cellStyle name="40% - Accent5" xfId="56" builtinId="47" customBuiltin="1"/>
    <cellStyle name="40% - Accent5 2" xfId="87"/>
    <cellStyle name="40% - Accent5 2 2" xfId="157"/>
    <cellStyle name="40% - Accent5 3" xfId="117"/>
    <cellStyle name="40% - Accent6" xfId="60" builtinId="51" customBuiltin="1"/>
    <cellStyle name="40% - Accent6 2" xfId="88"/>
    <cellStyle name="40% - Accent6 2 2" xfId="158"/>
    <cellStyle name="40% - Accent6 3" xfId="118"/>
    <cellStyle name="60% - Accent1" xfId="41" builtinId="32" customBuiltin="1"/>
    <cellStyle name="60% - Accent2" xfId="45" builtinId="36" customBuiltin="1"/>
    <cellStyle name="60% - Accent3" xfId="49" builtinId="40" customBuiltin="1"/>
    <cellStyle name="60% - Accent4" xfId="53" builtinId="44" customBuiltin="1"/>
    <cellStyle name="60% - Accent5" xfId="57" builtinId="48" customBuiltin="1"/>
    <cellStyle name="60%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Bad" xfId="28" builtinId="27" customBuiltin="1"/>
    <cellStyle name="Calculation" xfId="32" builtinId="22" customBuiltin="1"/>
    <cellStyle name="Check Cell" xfId="34" builtinId="23" customBuiltin="1"/>
    <cellStyle name="Comma 2" xfId="1"/>
    <cellStyle name="Comma 2 2" xfId="15"/>
    <cellStyle name="Comma 2 2 2" xfId="96"/>
    <cellStyle name="Comma 2 2 2 2" xfId="163"/>
    <cellStyle name="Comma 2 2 3" xfId="136"/>
    <cellStyle name="Comma 2 3" xfId="64"/>
    <cellStyle name="Comma 2 3 2" xfId="101"/>
    <cellStyle name="Comma 2 3 2 2" xfId="167"/>
    <cellStyle name="Comma 2 3 3" xfId="141"/>
    <cellStyle name="Comma 2 4" xfId="90"/>
    <cellStyle name="Comma 2 4 2" xfId="159"/>
    <cellStyle name="Comma 2 5" xfId="119"/>
    <cellStyle name="Currency" xfId="2" builtinId="4"/>
    <cellStyle name="Currency 2" xfId="3"/>
    <cellStyle name="Currency 2 2" xfId="17"/>
    <cellStyle name="Currency 2 2 2" xfId="97"/>
    <cellStyle name="Currency 2 2 2 2" xfId="164"/>
    <cellStyle name="Currency 2 2 3" xfId="137"/>
    <cellStyle name="Currency 2 3" xfId="65"/>
    <cellStyle name="Currency 2 3 2" xfId="102"/>
    <cellStyle name="Currency 2 3 2 2" xfId="168"/>
    <cellStyle name="Currency 2 3 3" xfId="142"/>
    <cellStyle name="Currency 2 4" xfId="92"/>
    <cellStyle name="Currency 2 4 2" xfId="160"/>
    <cellStyle name="Currency 2 5" xfId="120"/>
    <cellStyle name="Currency 3" xfId="4"/>
    <cellStyle name="Currency 3 2" xfId="18"/>
    <cellStyle name="Currency 4" xfId="16"/>
    <cellStyle name="Currency 5" xfId="91"/>
    <cellStyle name="Currency 6" xfId="130"/>
    <cellStyle name="Explanatory Text" xfId="36" builtinId="53" customBuiltin="1"/>
    <cellStyle name="Good" xfId="27" builtinId="26" customBuiltin="1"/>
    <cellStyle name="Heading 1" xfId="24" builtinId="16" customBuiltin="1"/>
    <cellStyle name="Heading 2" xfId="25" builtinId="17" customBuiltin="1"/>
    <cellStyle name="Heading 3" xfId="26" builtinId="18" customBuiltin="1"/>
    <cellStyle name="Heading 4" xfId="12" builtinId="19" customBuiltin="1"/>
    <cellStyle name="Hyperlink" xfId="5" builtinId="8"/>
    <cellStyle name="Input" xfId="30" builtinId="20" customBuiltin="1"/>
    <cellStyle name="Linked Cell" xfId="33" builtinId="24" customBuiltin="1"/>
    <cellStyle name="Neutral" xfId="29" builtinId="28" customBuiltin="1"/>
    <cellStyle name="Normal" xfId="0" builtinId="0"/>
    <cellStyle name="Normal 10" xfId="76"/>
    <cellStyle name="Normal 10 2" xfId="146"/>
    <cellStyle name="Normal 11" xfId="106"/>
    <cellStyle name="Normal 2" xfId="6"/>
    <cellStyle name="Normal 2 2" xfId="7"/>
    <cellStyle name="Normal 2 2 2" xfId="20"/>
    <cellStyle name="Normal 2 2 2 2" xfId="72"/>
    <cellStyle name="Normal 2 2 3" xfId="132"/>
    <cellStyle name="Normal 2 3" xfId="8"/>
    <cellStyle name="Normal 2 3 2" xfId="71"/>
    <cellStyle name="Normal 2 3 3" xfId="133"/>
    <cellStyle name="Normal 2 4" xfId="19"/>
    <cellStyle name="Normal 2 4 2" xfId="67"/>
    <cellStyle name="Normal 2 4 3" xfId="98"/>
    <cellStyle name="Normal 2 4 3 2" xfId="165"/>
    <cellStyle name="Normal 2 4 4" xfId="138"/>
    <cellStyle name="Normal 2 4 5" xfId="121"/>
    <cellStyle name="Normal 2 5" xfId="70"/>
    <cellStyle name="Normal 2 6" xfId="66"/>
    <cellStyle name="Normal 2 6 2" xfId="103"/>
    <cellStyle name="Normal 2 6 2 2" xfId="169"/>
    <cellStyle name="Normal 2 6 3" xfId="143"/>
    <cellStyle name="Normal 2 7" xfId="93"/>
    <cellStyle name="Normal 2 7 2" xfId="161"/>
    <cellStyle name="Normal 2 8" xfId="131"/>
    <cellStyle name="Normal 3" xfId="9"/>
    <cellStyle name="Normal 3 2" xfId="10"/>
    <cellStyle name="Normal 3 2 2" xfId="74"/>
    <cellStyle name="Normal 3 2 3" xfId="69"/>
    <cellStyle name="Normal 3 3" xfId="21"/>
    <cellStyle name="Normal 3 4" xfId="73"/>
    <cellStyle name="Normal 3 4 2" xfId="122"/>
    <cellStyle name="Normal 4" xfId="11"/>
    <cellStyle name="Normal 4 2" xfId="22"/>
    <cellStyle name="Normal 4 3" xfId="123"/>
    <cellStyle name="Normal 4 4" xfId="124"/>
    <cellStyle name="Normal 4 4 2" xfId="125"/>
    <cellStyle name="Normal 5" xfId="14"/>
    <cellStyle name="Normal 5 2" xfId="63"/>
    <cellStyle name="Normal 5 2 2" xfId="100"/>
    <cellStyle name="Normal 5 2 3" xfId="140"/>
    <cellStyle name="Normal 5 2 4" xfId="127"/>
    <cellStyle name="Normal 5 3" xfId="95"/>
    <cellStyle name="Normal 5 4" xfId="135"/>
    <cellStyle name="Normal 5 5" xfId="126"/>
    <cellStyle name="Normal 6" xfId="13"/>
    <cellStyle name="Normal 6 2" xfId="94"/>
    <cellStyle name="Normal 6 2 2" xfId="162"/>
    <cellStyle name="Normal 6 3" xfId="134"/>
    <cellStyle name="Normal 6 4" xfId="128"/>
    <cellStyle name="Normal 7" xfId="62"/>
    <cellStyle name="Normal 7 2" xfId="99"/>
    <cellStyle name="Normal 7 2 2" xfId="166"/>
    <cellStyle name="Normal 7 3" xfId="139"/>
    <cellStyle name="Normal 8" xfId="75"/>
    <cellStyle name="Normal 8 2" xfId="105"/>
    <cellStyle name="Normal 8 2 2" xfId="171"/>
    <cellStyle name="Normal 8 3" xfId="145"/>
    <cellStyle name="Normal 9" xfId="89"/>
    <cellStyle name="Note 2" xfId="68"/>
    <cellStyle name="Note 2 2" xfId="104"/>
    <cellStyle name="Note 2 2 2" xfId="170"/>
    <cellStyle name="Note 2 3" xfId="144"/>
    <cellStyle name="Note 3" xfId="129"/>
    <cellStyle name="Output" xfId="31" builtinId="21" customBuiltin="1"/>
    <cellStyle name="Title" xfId="23" builtinId="15" customBuiltin="1"/>
    <cellStyle name="Total" xfId="37" builtinId="25" customBuiltin="1"/>
    <cellStyle name="Warning Text" xfId="35" builtinId="11" customBuiltin="1"/>
  </cellStyles>
  <dxfs count="15">
    <dxf>
      <font>
        <b val="0"/>
        <i val="0"/>
        <strike val="0"/>
        <condense val="0"/>
        <extend val="0"/>
        <outline val="0"/>
        <shadow val="0"/>
        <u val="none"/>
        <vertAlign val="baseline"/>
        <sz val="9"/>
        <color auto="1"/>
        <name val="Calibri"/>
        <scheme val="minor"/>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34" formatCode="_(&quot;$&quot;* #,##0.00_);_(&quot;$&quot;* \(#,##0.00\);_(&quot;$&quot;* &quot;-&quot;??_);_(@_)"/>
      <fill>
        <patternFill patternType="none">
          <fgColor indexed="64"/>
          <bgColor indexed="65"/>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indexed="8"/>
        <name val="Calibri"/>
        <scheme val="minor"/>
      </font>
      <fill>
        <patternFill patternType="none">
          <fgColor indexed="64"/>
          <bgColor indexed="65"/>
        </patternFill>
      </fill>
      <alignment horizontal="general" vertical="top"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indexed="8"/>
        <name val="Calibri"/>
        <scheme val="minor"/>
      </font>
      <fill>
        <patternFill patternType="none">
          <fgColor indexed="64"/>
          <bgColor indexed="65"/>
        </patternFill>
      </fill>
      <alignment horizontal="general" vertical="top"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indexed="8"/>
        <name val="Calibri"/>
        <scheme val="minor"/>
      </font>
      <numFmt numFmtId="168" formatCode="000\-000"/>
      <fill>
        <patternFill patternType="none">
          <fgColor indexed="64"/>
          <bgColor indexed="65"/>
        </patternFill>
      </fill>
      <alignment horizontal="general" vertical="top" textRotation="0" wrapText="0" relative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dxf>
    <dxf>
      <border outline="0">
        <bottom style="thin">
          <color indexed="64"/>
        </bottom>
      </border>
    </dxf>
    <dxf>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249465</xdr:colOff>
      <xdr:row>4</xdr:row>
      <xdr:rowOff>234345</xdr:rowOff>
    </xdr:to>
    <xdr:pic>
      <xdr:nvPicPr>
        <xdr:cNvPr id="1367" name="Picture 1" descr="\\ed-dese-file\common\GRAPHICS\ST_SEAL.TIF"/>
        <xdr:cNvPicPr>
          <a:picLocks noChangeAspect="1" noChangeArrowheads="1"/>
        </xdr:cNvPicPr>
      </xdr:nvPicPr>
      <xdr:blipFill>
        <a:blip xmlns:r="http://schemas.openxmlformats.org/officeDocument/2006/relationships" r:embed="rId1" cstate="print"/>
        <a:srcRect/>
        <a:stretch>
          <a:fillRect/>
        </a:stretch>
      </xdr:blipFill>
      <xdr:spPr bwMode="auto">
        <a:xfrm>
          <a:off x="181429" y="105833"/>
          <a:ext cx="619881" cy="62744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A3:J568" totalsRowShown="0" headerRowDxfId="14" dataDxfId="12" headerRowBorderDxfId="13" tableBorderDxfId="11" totalsRowBorderDxfId="10">
  <autoFilter ref="A3:J568"/>
  <tableColumns count="10">
    <tableColumn id="1" name="Co-Dist Code" dataDxfId="9"/>
    <tableColumn id="2" name="Name" dataDxfId="8"/>
    <tableColumn id="3" name="Actual Calendar days " dataDxfId="7"/>
    <tableColumn id="4" name="Basic State Aid Revenue per ADA" dataDxfId="6"/>
    <tableColumn id="5" name="Annualized Transportation Amount" dataDxfId="5"/>
    <tableColumn id="6" name="Grand Total ADT (Line 8 of BU110)" dataDxfId="4"/>
    <tableColumn id="7" name="Part B _x000a_Entitlement " dataDxfId="3" dataCellStyle="Currency"/>
    <tableColumn id="8" name="Dec. 1 Child Count" dataDxfId="2"/>
    <tableColumn id="9" name="Current Expenditure per ADA" dataDxfId="1"/>
    <tableColumn id="11" name="L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252"/>
  <sheetViews>
    <sheetView showGridLines="0" showRowColHeaders="0" tabSelected="1" showRuler="0" zoomScaleNormal="100" zoomScaleSheetLayoutView="100" workbookViewId="0">
      <selection activeCell="G8" sqref="G8:O8"/>
    </sheetView>
  </sheetViews>
  <sheetFormatPr defaultColWidth="0" defaultRowHeight="12.75" zeroHeight="1" x14ac:dyDescent="0.2"/>
  <cols>
    <col min="1" max="1" width="2.7109375" style="3" customWidth="1"/>
    <col min="2" max="2" width="0.140625" style="1" customWidth="1"/>
    <col min="3" max="4" width="2.7109375" style="1" customWidth="1"/>
    <col min="5" max="5" width="4.5703125" style="1" customWidth="1"/>
    <col min="6" max="6" width="1.7109375" style="1" customWidth="1"/>
    <col min="7" max="7" width="11.85546875" style="1" customWidth="1"/>
    <col min="8" max="8" width="8" style="1" customWidth="1"/>
    <col min="9" max="9" width="5.7109375" style="1" customWidth="1"/>
    <col min="10" max="10" width="1.85546875" style="1" customWidth="1"/>
    <col min="11" max="11" width="3.7109375" style="1" customWidth="1"/>
    <col min="12" max="12" width="1.85546875" style="1" customWidth="1"/>
    <col min="13" max="13" width="8.140625" style="1" customWidth="1"/>
    <col min="14" max="14" width="6.42578125" style="1" customWidth="1"/>
    <col min="15" max="15" width="5.5703125" style="1" customWidth="1"/>
    <col min="16" max="16" width="11.5703125" style="1" customWidth="1"/>
    <col min="17" max="17" width="3.85546875" style="1" customWidth="1"/>
    <col min="18" max="18" width="7.28515625" style="1" customWidth="1"/>
    <col min="19" max="19" width="4" style="1" customWidth="1"/>
    <col min="20" max="20" width="5.85546875" style="1" customWidth="1"/>
    <col min="21" max="21" width="0.140625" style="11" customWidth="1"/>
    <col min="22" max="22" width="3.7109375" style="1" hidden="1" customWidth="1"/>
    <col min="23" max="23" width="2.140625" style="11" hidden="1" customWidth="1"/>
    <col min="24" max="24" width="7.5703125" style="11" hidden="1" customWidth="1"/>
    <col min="25" max="26" width="4.85546875" style="19" hidden="1" customWidth="1"/>
    <col min="27" max="27" width="4.140625" style="11" hidden="1" customWidth="1"/>
    <col min="28" max="28" width="4.140625" style="16" hidden="1" customWidth="1"/>
    <col min="29" max="44" width="9.140625" style="16" hidden="1" customWidth="1"/>
    <col min="45" max="45" width="0" style="11" hidden="1" customWidth="1"/>
    <col min="46" max="16384" width="9.140625" style="1" hidden="1"/>
  </cols>
  <sheetData>
    <row r="1" spans="1:45" ht="8.25" customHeight="1" x14ac:dyDescent="0.2"/>
    <row r="2" spans="1:45" s="9" customFormat="1" ht="12.75" customHeight="1" x14ac:dyDescent="0.2">
      <c r="A2" s="286"/>
      <c r="B2" s="287"/>
      <c r="C2" s="287"/>
      <c r="D2" s="287"/>
      <c r="E2" s="287"/>
      <c r="F2" s="287"/>
      <c r="G2" s="288" t="s">
        <v>653</v>
      </c>
      <c r="H2" s="289"/>
      <c r="I2" s="289"/>
      <c r="J2" s="289"/>
      <c r="K2" s="289"/>
      <c r="L2" s="289"/>
      <c r="M2" s="289"/>
      <c r="N2" s="289"/>
      <c r="O2" s="289"/>
      <c r="P2" s="289"/>
      <c r="Q2" s="289"/>
      <c r="R2" s="289"/>
      <c r="S2" s="289"/>
      <c r="T2" s="142"/>
      <c r="U2" s="99"/>
      <c r="W2" s="78"/>
      <c r="X2" s="78"/>
      <c r="Y2" s="79"/>
      <c r="Z2" s="79"/>
      <c r="AA2" s="78"/>
      <c r="AB2" s="80"/>
      <c r="AC2" s="80"/>
      <c r="AD2" s="80"/>
      <c r="AE2" s="80"/>
      <c r="AF2" s="80"/>
      <c r="AG2" s="80"/>
      <c r="AH2" s="80"/>
      <c r="AI2" s="80"/>
      <c r="AJ2" s="80"/>
      <c r="AK2" s="80"/>
      <c r="AL2" s="80"/>
      <c r="AM2" s="80"/>
      <c r="AN2" s="80"/>
      <c r="AO2" s="80"/>
      <c r="AP2" s="80"/>
      <c r="AQ2" s="80"/>
      <c r="AR2" s="80"/>
      <c r="AS2" s="78"/>
    </row>
    <row r="3" spans="1:45" s="9" customFormat="1" ht="12" customHeight="1" x14ac:dyDescent="0.2">
      <c r="A3" s="287"/>
      <c r="B3" s="287"/>
      <c r="C3" s="287"/>
      <c r="D3" s="287"/>
      <c r="E3" s="287"/>
      <c r="F3" s="287"/>
      <c r="G3" s="288" t="s">
        <v>655</v>
      </c>
      <c r="H3" s="289"/>
      <c r="I3" s="289"/>
      <c r="J3" s="289"/>
      <c r="K3" s="289"/>
      <c r="L3" s="289"/>
      <c r="M3" s="289"/>
      <c r="N3" s="289"/>
      <c r="O3" s="289"/>
      <c r="P3" s="289"/>
      <c r="Q3" s="289"/>
      <c r="R3" s="289"/>
      <c r="S3" s="289"/>
      <c r="T3" s="142"/>
      <c r="U3" s="99"/>
      <c r="W3" s="78"/>
      <c r="X3" s="78"/>
      <c r="Y3" s="79"/>
      <c r="Z3" s="79"/>
      <c r="AA3" s="78"/>
      <c r="AB3" s="80"/>
      <c r="AC3" s="80"/>
      <c r="AD3" s="80"/>
      <c r="AE3" s="80"/>
      <c r="AF3" s="80"/>
      <c r="AG3" s="80"/>
      <c r="AH3" s="80"/>
      <c r="AI3" s="80"/>
      <c r="AJ3" s="80"/>
      <c r="AK3" s="80"/>
      <c r="AL3" s="80"/>
      <c r="AM3" s="80"/>
      <c r="AN3" s="80"/>
      <c r="AO3" s="80"/>
      <c r="AP3" s="80"/>
      <c r="AQ3" s="80"/>
      <c r="AR3" s="80"/>
      <c r="AS3" s="78"/>
    </row>
    <row r="4" spans="1:45" s="9" customFormat="1" ht="6.75" customHeight="1" x14ac:dyDescent="0.2">
      <c r="A4" s="287"/>
      <c r="B4" s="287"/>
      <c r="C4" s="287"/>
      <c r="D4" s="287"/>
      <c r="E4" s="287"/>
      <c r="F4" s="287"/>
      <c r="G4" s="142"/>
      <c r="H4" s="142"/>
      <c r="I4" s="142"/>
      <c r="J4" s="142"/>
      <c r="K4" s="142"/>
      <c r="L4" s="142"/>
      <c r="M4" s="142"/>
      <c r="N4" s="142"/>
      <c r="O4" s="142"/>
      <c r="P4" s="142"/>
      <c r="Q4" s="142"/>
      <c r="R4" s="142"/>
      <c r="S4" s="142"/>
      <c r="T4" s="142"/>
      <c r="U4" s="99"/>
      <c r="W4" s="78"/>
      <c r="X4" s="78"/>
      <c r="Y4" s="79"/>
      <c r="Z4" s="79"/>
      <c r="AA4" s="78"/>
      <c r="AB4" s="80"/>
      <c r="AC4" s="80"/>
      <c r="AD4" s="80"/>
      <c r="AE4" s="80"/>
      <c r="AF4" s="80"/>
      <c r="AG4" s="80"/>
      <c r="AH4" s="80"/>
      <c r="AI4" s="80"/>
      <c r="AJ4" s="80"/>
      <c r="AK4" s="80"/>
      <c r="AL4" s="80"/>
      <c r="AM4" s="80"/>
      <c r="AN4" s="80"/>
      <c r="AO4" s="80"/>
      <c r="AP4" s="80"/>
      <c r="AQ4" s="80"/>
      <c r="AR4" s="80"/>
      <c r="AS4" s="78"/>
    </row>
    <row r="5" spans="1:45" s="9" customFormat="1" ht="20.25" customHeight="1" x14ac:dyDescent="0.2">
      <c r="A5" s="287"/>
      <c r="B5" s="287"/>
      <c r="C5" s="287"/>
      <c r="D5" s="287"/>
      <c r="E5" s="287"/>
      <c r="F5" s="287"/>
      <c r="G5" s="275" t="s">
        <v>733</v>
      </c>
      <c r="H5" s="276"/>
      <c r="I5" s="276"/>
      <c r="J5" s="276"/>
      <c r="K5" s="276"/>
      <c r="L5" s="276"/>
      <c r="M5" s="276"/>
      <c r="N5" s="276"/>
      <c r="O5" s="276"/>
      <c r="P5" s="276"/>
      <c r="Q5" s="276"/>
      <c r="R5" s="276"/>
      <c r="S5" s="276"/>
      <c r="T5" s="142"/>
      <c r="U5" s="99"/>
      <c r="W5" s="78"/>
      <c r="X5" s="78"/>
      <c r="Y5" s="79"/>
      <c r="Z5" s="79"/>
      <c r="AA5" s="78"/>
      <c r="AB5" s="80"/>
      <c r="AC5" s="80"/>
      <c r="AD5" s="80"/>
      <c r="AE5" s="80"/>
      <c r="AF5" s="80"/>
      <c r="AG5" s="80"/>
      <c r="AH5" s="80"/>
      <c r="AI5" s="80"/>
      <c r="AJ5" s="80"/>
      <c r="AK5" s="80"/>
      <c r="AL5" s="80"/>
      <c r="AM5" s="80"/>
      <c r="AN5" s="80"/>
      <c r="AO5" s="80"/>
      <c r="AP5" s="80"/>
      <c r="AQ5" s="80"/>
      <c r="AR5" s="80"/>
      <c r="AS5" s="78"/>
    </row>
    <row r="6" spans="1:45" ht="15.6" customHeight="1" x14ac:dyDescent="0.2">
      <c r="A6" s="290" t="s">
        <v>658</v>
      </c>
      <c r="B6" s="291"/>
      <c r="C6" s="291"/>
      <c r="D6" s="291"/>
      <c r="E6" s="291"/>
      <c r="F6" s="291"/>
      <c r="G6" s="291"/>
      <c r="H6" s="291"/>
      <c r="I6" s="291"/>
      <c r="J6" s="291"/>
      <c r="K6" s="291"/>
      <c r="L6" s="291"/>
      <c r="M6" s="291"/>
      <c r="N6" s="291"/>
      <c r="O6" s="291"/>
      <c r="P6" s="291"/>
      <c r="Q6" s="291"/>
      <c r="R6" s="291"/>
      <c r="S6" s="291"/>
      <c r="T6" s="291"/>
      <c r="U6" s="103"/>
    </row>
    <row r="7" spans="1:45" ht="15.6" customHeight="1" x14ac:dyDescent="0.2">
      <c r="A7" s="280" t="s">
        <v>659</v>
      </c>
      <c r="B7" s="283"/>
      <c r="C7" s="283"/>
      <c r="D7" s="283"/>
      <c r="E7" s="283"/>
      <c r="F7" s="284"/>
      <c r="G7" s="277" t="str">
        <f>VLOOKUP(P7,'Supporting Documentation'!A4:B564,2,FALSE)</f>
        <v xml:space="preserve"> </v>
      </c>
      <c r="H7" s="278"/>
      <c r="I7" s="278"/>
      <c r="J7" s="278"/>
      <c r="K7" s="278"/>
      <c r="L7" s="279"/>
      <c r="M7" s="202" t="s">
        <v>647</v>
      </c>
      <c r="N7" s="203"/>
      <c r="O7" s="204"/>
      <c r="P7" s="93">
        <v>1001</v>
      </c>
      <c r="Q7" s="202" t="s">
        <v>69</v>
      </c>
      <c r="R7" s="203"/>
      <c r="S7" s="204"/>
      <c r="T7" s="71">
        <f>VLOOKUP(P7,'Supporting Documentation'!A4:J566,3,FALSE)</f>
        <v>0</v>
      </c>
      <c r="U7" s="100"/>
    </row>
    <row r="8" spans="1:45" ht="15.6" customHeight="1" x14ac:dyDescent="0.2">
      <c r="A8" s="280" t="s">
        <v>72</v>
      </c>
      <c r="B8" s="281"/>
      <c r="C8" s="281"/>
      <c r="D8" s="281"/>
      <c r="E8" s="281"/>
      <c r="F8" s="282"/>
      <c r="G8" s="206"/>
      <c r="H8" s="207"/>
      <c r="I8" s="207"/>
      <c r="J8" s="207"/>
      <c r="K8" s="207"/>
      <c r="L8" s="207"/>
      <c r="M8" s="207"/>
      <c r="N8" s="207"/>
      <c r="O8" s="208"/>
      <c r="P8" s="285" t="s">
        <v>70</v>
      </c>
      <c r="Q8" s="285"/>
      <c r="R8" s="292"/>
      <c r="S8" s="292"/>
      <c r="T8" s="292"/>
      <c r="U8" s="101"/>
    </row>
    <row r="9" spans="1:45" ht="15.6" customHeight="1" x14ac:dyDescent="0.2">
      <c r="A9" s="244" t="s">
        <v>71</v>
      </c>
      <c r="B9" s="245"/>
      <c r="C9" s="245"/>
      <c r="D9" s="245"/>
      <c r="E9" s="245"/>
      <c r="F9" s="246"/>
      <c r="G9" s="209"/>
      <c r="H9" s="210"/>
      <c r="I9" s="210"/>
      <c r="J9" s="210"/>
      <c r="K9" s="210"/>
      <c r="L9" s="210"/>
      <c r="M9" s="210"/>
      <c r="N9" s="210"/>
      <c r="O9" s="211"/>
      <c r="P9" s="205" t="s">
        <v>649</v>
      </c>
      <c r="Q9" s="205"/>
      <c r="R9" s="201" t="s">
        <v>734</v>
      </c>
      <c r="S9" s="201"/>
      <c r="T9" s="201"/>
      <c r="U9" s="102"/>
    </row>
    <row r="10" spans="1:45" ht="15.6" customHeight="1" x14ac:dyDescent="0.2">
      <c r="A10" s="250" t="s">
        <v>52</v>
      </c>
      <c r="B10" s="251"/>
      <c r="C10" s="251"/>
      <c r="D10" s="251"/>
      <c r="E10" s="251"/>
      <c r="F10" s="251"/>
      <c r="G10" s="251"/>
      <c r="H10" s="251"/>
      <c r="I10" s="251"/>
      <c r="J10" s="251"/>
      <c r="K10" s="251"/>
      <c r="L10" s="251"/>
      <c r="M10" s="251"/>
      <c r="N10" s="251"/>
      <c r="O10" s="251"/>
      <c r="P10" s="251"/>
      <c r="Q10" s="251"/>
      <c r="R10" s="251"/>
      <c r="S10" s="251"/>
      <c r="T10" s="252"/>
      <c r="U10" s="15"/>
    </row>
    <row r="11" spans="1:45" ht="66" customHeight="1" x14ac:dyDescent="0.2">
      <c r="A11" s="253" t="s">
        <v>735</v>
      </c>
      <c r="B11" s="254"/>
      <c r="C11" s="254"/>
      <c r="D11" s="254"/>
      <c r="E11" s="254"/>
      <c r="F11" s="254"/>
      <c r="G11" s="254"/>
      <c r="H11" s="254"/>
      <c r="I11" s="254"/>
      <c r="J11" s="254"/>
      <c r="K11" s="254"/>
      <c r="L11" s="254"/>
      <c r="M11" s="254"/>
      <c r="N11" s="254"/>
      <c r="O11" s="254"/>
      <c r="P11" s="254"/>
      <c r="Q11" s="254"/>
      <c r="R11" s="254"/>
      <c r="S11" s="254"/>
      <c r="T11" s="255"/>
      <c r="U11" s="105"/>
    </row>
    <row r="12" spans="1:45" ht="15.75" customHeight="1" x14ac:dyDescent="0.2">
      <c r="A12" s="256" t="s">
        <v>631</v>
      </c>
      <c r="B12" s="257"/>
      <c r="C12" s="257"/>
      <c r="D12" s="257"/>
      <c r="E12" s="257"/>
      <c r="F12" s="257"/>
      <c r="G12" s="257"/>
      <c r="H12" s="257"/>
      <c r="I12" s="257"/>
      <c r="J12" s="257"/>
      <c r="K12" s="257"/>
      <c r="L12" s="257"/>
      <c r="M12" s="257"/>
      <c r="N12" s="257"/>
      <c r="O12" s="257"/>
      <c r="P12" s="257"/>
      <c r="Q12" s="257"/>
      <c r="R12" s="257"/>
      <c r="S12" s="257"/>
      <c r="T12" s="258"/>
      <c r="U12" s="95"/>
    </row>
    <row r="13" spans="1:45" ht="38.65" customHeight="1" x14ac:dyDescent="0.2">
      <c r="A13" s="259" t="s">
        <v>732</v>
      </c>
      <c r="B13" s="260"/>
      <c r="C13" s="260"/>
      <c r="D13" s="260"/>
      <c r="E13" s="260"/>
      <c r="F13" s="260"/>
      <c r="G13" s="260"/>
      <c r="H13" s="260"/>
      <c r="I13" s="260"/>
      <c r="J13" s="260"/>
      <c r="K13" s="260"/>
      <c r="L13" s="260"/>
      <c r="M13" s="260"/>
      <c r="N13" s="260"/>
      <c r="O13" s="260"/>
      <c r="P13" s="260"/>
      <c r="Q13" s="260"/>
      <c r="R13" s="260"/>
      <c r="S13" s="260"/>
      <c r="T13" s="261"/>
      <c r="U13" s="96"/>
    </row>
    <row r="14" spans="1:45" ht="15" customHeight="1" x14ac:dyDescent="0.2">
      <c r="A14" s="265" t="s">
        <v>632</v>
      </c>
      <c r="B14" s="265"/>
      <c r="C14" s="265"/>
      <c r="D14" s="265"/>
      <c r="E14" s="265"/>
      <c r="F14" s="265"/>
      <c r="G14" s="265"/>
      <c r="H14" s="265"/>
      <c r="I14" s="265"/>
      <c r="J14" s="265"/>
      <c r="K14" s="265"/>
      <c r="L14" s="265"/>
      <c r="M14" s="265"/>
      <c r="N14" s="265"/>
      <c r="O14" s="265"/>
      <c r="P14" s="265"/>
      <c r="Q14" s="265"/>
      <c r="R14" s="265"/>
      <c r="S14" s="265"/>
      <c r="T14" s="265"/>
      <c r="U14" s="95"/>
    </row>
    <row r="15" spans="1:45" ht="15.6" customHeight="1" x14ac:dyDescent="0.2">
      <c r="A15" s="269" t="s">
        <v>661</v>
      </c>
      <c r="B15" s="270"/>
      <c r="C15" s="270"/>
      <c r="D15" s="270"/>
      <c r="E15" s="270"/>
      <c r="F15" s="270"/>
      <c r="G15" s="270"/>
      <c r="H15" s="270"/>
      <c r="I15" s="270"/>
      <c r="J15" s="270"/>
      <c r="K15" s="270"/>
      <c r="L15" s="270"/>
      <c r="M15" s="270"/>
      <c r="N15" s="270"/>
      <c r="O15" s="270"/>
      <c r="P15" s="270"/>
      <c r="Q15" s="270"/>
      <c r="R15" s="270"/>
      <c r="S15" s="270"/>
      <c r="T15" s="271"/>
      <c r="U15" s="106"/>
    </row>
    <row r="16" spans="1:45" ht="39" customHeight="1" x14ac:dyDescent="0.2">
      <c r="A16" s="272" t="s">
        <v>662</v>
      </c>
      <c r="B16" s="273"/>
      <c r="C16" s="273"/>
      <c r="D16" s="273"/>
      <c r="E16" s="273"/>
      <c r="F16" s="273"/>
      <c r="G16" s="273"/>
      <c r="H16" s="273"/>
      <c r="I16" s="273"/>
      <c r="J16" s="273"/>
      <c r="K16" s="273"/>
      <c r="L16" s="273"/>
      <c r="M16" s="273"/>
      <c r="N16" s="273"/>
      <c r="O16" s="273"/>
      <c r="P16" s="273"/>
      <c r="Q16" s="273"/>
      <c r="R16" s="273"/>
      <c r="S16" s="273"/>
      <c r="T16" s="274"/>
      <c r="U16" s="107"/>
    </row>
    <row r="17" spans="1:21" ht="15" customHeight="1" x14ac:dyDescent="0.2">
      <c r="A17" s="272" t="s">
        <v>652</v>
      </c>
      <c r="B17" s="273"/>
      <c r="C17" s="273"/>
      <c r="D17" s="273"/>
      <c r="E17" s="273"/>
      <c r="F17" s="273"/>
      <c r="G17" s="273"/>
      <c r="H17" s="273"/>
      <c r="I17" s="273"/>
      <c r="J17" s="273"/>
      <c r="K17" s="273"/>
      <c r="L17" s="273"/>
      <c r="M17" s="273"/>
      <c r="N17" s="273"/>
      <c r="O17" s="273"/>
      <c r="P17" s="273"/>
      <c r="Q17" s="273"/>
      <c r="R17" s="273"/>
      <c r="S17" s="273"/>
      <c r="T17" s="274"/>
      <c r="U17" s="107"/>
    </row>
    <row r="18" spans="1:21" ht="15.6" customHeight="1" x14ac:dyDescent="0.2">
      <c r="A18" s="272" t="s">
        <v>648</v>
      </c>
      <c r="B18" s="273"/>
      <c r="C18" s="273"/>
      <c r="D18" s="273"/>
      <c r="E18" s="273"/>
      <c r="F18" s="273"/>
      <c r="G18" s="273"/>
      <c r="H18" s="273"/>
      <c r="I18" s="273"/>
      <c r="J18" s="273"/>
      <c r="K18" s="273"/>
      <c r="L18" s="273"/>
      <c r="M18" s="273"/>
      <c r="N18" s="273"/>
      <c r="O18" s="273"/>
      <c r="P18" s="273"/>
      <c r="Q18" s="273"/>
      <c r="R18" s="273"/>
      <c r="S18" s="273"/>
      <c r="T18" s="274"/>
      <c r="U18" s="107"/>
    </row>
    <row r="19" spans="1:21" ht="53.25" customHeight="1" x14ac:dyDescent="0.2">
      <c r="A19" s="221" t="s">
        <v>663</v>
      </c>
      <c r="B19" s="222"/>
      <c r="C19" s="222"/>
      <c r="D19" s="222"/>
      <c r="E19" s="222"/>
      <c r="F19" s="222"/>
      <c r="G19" s="222"/>
      <c r="H19" s="222"/>
      <c r="I19" s="222"/>
      <c r="J19" s="222"/>
      <c r="K19" s="222"/>
      <c r="L19" s="222"/>
      <c r="M19" s="222"/>
      <c r="N19" s="222"/>
      <c r="O19" s="222"/>
      <c r="P19" s="222"/>
      <c r="Q19" s="222"/>
      <c r="R19" s="222"/>
      <c r="S19" s="222"/>
      <c r="T19" s="223"/>
      <c r="U19" s="107"/>
    </row>
    <row r="20" spans="1:21" ht="15.6" customHeight="1" x14ac:dyDescent="0.2">
      <c r="A20" s="221" t="s">
        <v>54</v>
      </c>
      <c r="B20" s="222"/>
      <c r="C20" s="222"/>
      <c r="D20" s="222"/>
      <c r="E20" s="222"/>
      <c r="F20" s="222"/>
      <c r="G20" s="222"/>
      <c r="H20" s="222"/>
      <c r="I20" s="222"/>
      <c r="J20" s="222"/>
      <c r="K20" s="222"/>
      <c r="L20" s="222"/>
      <c r="M20" s="222"/>
      <c r="N20" s="222"/>
      <c r="O20" s="222"/>
      <c r="P20" s="222"/>
      <c r="Q20" s="222"/>
      <c r="R20" s="222"/>
      <c r="S20" s="222"/>
      <c r="T20" s="223"/>
      <c r="U20" s="107"/>
    </row>
    <row r="21" spans="1:21" ht="50.25" customHeight="1" x14ac:dyDescent="0.2">
      <c r="A21" s="224" t="s">
        <v>646</v>
      </c>
      <c r="B21" s="225"/>
      <c r="C21" s="225"/>
      <c r="D21" s="225"/>
      <c r="E21" s="225"/>
      <c r="F21" s="225"/>
      <c r="G21" s="225"/>
      <c r="H21" s="225"/>
      <c r="I21" s="225"/>
      <c r="J21" s="225"/>
      <c r="K21" s="225"/>
      <c r="L21" s="225"/>
      <c r="M21" s="225"/>
      <c r="N21" s="225"/>
      <c r="O21" s="225"/>
      <c r="P21" s="225"/>
      <c r="Q21" s="225"/>
      <c r="R21" s="225"/>
      <c r="S21" s="225"/>
      <c r="T21" s="226"/>
      <c r="U21" s="83"/>
    </row>
    <row r="22" spans="1:21" ht="12" customHeight="1" x14ac:dyDescent="0.2">
      <c r="A22" s="85"/>
      <c r="B22" s="83"/>
      <c r="C22" s="83" t="s">
        <v>633</v>
      </c>
      <c r="D22" s="83"/>
      <c r="E22" s="83"/>
      <c r="F22" s="83"/>
      <c r="G22" s="83"/>
      <c r="H22" s="83"/>
      <c r="I22" s="83" t="s">
        <v>638</v>
      </c>
      <c r="J22" s="83"/>
      <c r="K22" s="83"/>
      <c r="L22" s="83"/>
      <c r="M22" s="83"/>
      <c r="N22" s="83"/>
      <c r="O22" s="83"/>
      <c r="P22" s="83"/>
      <c r="Q22" s="83"/>
      <c r="R22" s="83"/>
      <c r="S22" s="83"/>
      <c r="T22" s="87"/>
      <c r="U22" s="108"/>
    </row>
    <row r="23" spans="1:21" ht="12" customHeight="1" x14ac:dyDescent="0.2">
      <c r="A23" s="85"/>
      <c r="B23" s="83"/>
      <c r="C23" s="83" t="s">
        <v>634</v>
      </c>
      <c r="D23" s="83"/>
      <c r="E23" s="83"/>
      <c r="F23" s="83"/>
      <c r="G23" s="83"/>
      <c r="H23" s="83"/>
      <c r="I23" s="83" t="s">
        <v>639</v>
      </c>
      <c r="J23" s="83"/>
      <c r="K23" s="83"/>
      <c r="L23" s="83"/>
      <c r="M23" s="83"/>
      <c r="N23" s="83"/>
      <c r="O23" s="83"/>
      <c r="P23" s="83"/>
      <c r="Q23" s="83"/>
      <c r="R23" s="83"/>
      <c r="S23" s="83"/>
      <c r="T23" s="87"/>
      <c r="U23" s="108"/>
    </row>
    <row r="24" spans="1:21" ht="12" customHeight="1" x14ac:dyDescent="0.2">
      <c r="A24" s="85"/>
      <c r="B24" s="83"/>
      <c r="C24" s="83" t="s">
        <v>635</v>
      </c>
      <c r="D24" s="83"/>
      <c r="E24" s="83"/>
      <c r="F24" s="83"/>
      <c r="G24" s="83"/>
      <c r="H24" s="83"/>
      <c r="I24" s="83" t="s">
        <v>640</v>
      </c>
      <c r="J24" s="83"/>
      <c r="K24" s="83"/>
      <c r="L24" s="83"/>
      <c r="M24" s="83"/>
      <c r="N24" s="83"/>
      <c r="O24" s="83"/>
      <c r="P24" s="83"/>
      <c r="Q24" s="83"/>
      <c r="R24" s="83"/>
      <c r="S24" s="83"/>
      <c r="T24" s="87"/>
      <c r="U24" s="108"/>
    </row>
    <row r="25" spans="1:21" ht="12" customHeight="1" x14ac:dyDescent="0.2">
      <c r="A25" s="85"/>
      <c r="B25" s="83"/>
      <c r="C25" s="83" t="s">
        <v>636</v>
      </c>
      <c r="D25" s="83"/>
      <c r="E25" s="83"/>
      <c r="F25" s="83"/>
      <c r="G25" s="83"/>
      <c r="H25" s="83"/>
      <c r="I25" s="83" t="s">
        <v>641</v>
      </c>
      <c r="J25" s="83"/>
      <c r="K25" s="83"/>
      <c r="L25" s="83"/>
      <c r="M25" s="83"/>
      <c r="N25" s="83"/>
      <c r="O25" s="83"/>
      <c r="P25" s="83"/>
      <c r="Q25" s="83"/>
      <c r="R25" s="83"/>
      <c r="S25" s="83"/>
      <c r="T25" s="87"/>
      <c r="U25" s="108"/>
    </row>
    <row r="26" spans="1:21" ht="12" customHeight="1" x14ac:dyDescent="0.2">
      <c r="A26" s="86"/>
      <c r="B26" s="84"/>
      <c r="C26" s="84" t="s">
        <v>637</v>
      </c>
      <c r="D26" s="84"/>
      <c r="E26" s="84"/>
      <c r="F26" s="84"/>
      <c r="G26" s="84"/>
      <c r="H26" s="84"/>
      <c r="I26" s="84" t="s">
        <v>642</v>
      </c>
      <c r="J26" s="84"/>
      <c r="K26" s="84"/>
      <c r="L26" s="84"/>
      <c r="M26" s="84"/>
      <c r="N26" s="84"/>
      <c r="O26" s="84"/>
      <c r="P26" s="84"/>
      <c r="Q26" s="84"/>
      <c r="R26" s="84"/>
      <c r="S26" s="84"/>
      <c r="T26" s="88"/>
      <c r="U26" s="108"/>
    </row>
    <row r="27" spans="1:21" ht="15" customHeight="1" x14ac:dyDescent="0.2">
      <c r="A27" s="227" t="s">
        <v>618</v>
      </c>
      <c r="B27" s="228"/>
      <c r="C27" s="228"/>
      <c r="D27" s="228"/>
      <c r="E27" s="228"/>
      <c r="F27" s="228"/>
      <c r="G27" s="228"/>
      <c r="H27" s="228"/>
      <c r="I27" s="228"/>
      <c r="J27" s="228"/>
      <c r="K27" s="228"/>
      <c r="L27" s="228"/>
      <c r="M27" s="228"/>
      <c r="N27" s="228"/>
      <c r="O27" s="228"/>
      <c r="P27" s="228"/>
      <c r="Q27" s="228"/>
      <c r="R27" s="228"/>
      <c r="S27" s="228"/>
      <c r="T27" s="229"/>
      <c r="U27" s="109"/>
    </row>
    <row r="28" spans="1:21" ht="15" customHeight="1" x14ac:dyDescent="0.2">
      <c r="A28" s="227" t="s">
        <v>664</v>
      </c>
      <c r="B28" s="228"/>
      <c r="C28" s="228"/>
      <c r="D28" s="228"/>
      <c r="E28" s="228"/>
      <c r="F28" s="228"/>
      <c r="G28" s="228"/>
      <c r="H28" s="228"/>
      <c r="I28" s="228"/>
      <c r="J28" s="228"/>
      <c r="K28" s="228"/>
      <c r="L28" s="228"/>
      <c r="M28" s="228"/>
      <c r="N28" s="228"/>
      <c r="O28" s="228"/>
      <c r="P28" s="228"/>
      <c r="Q28" s="228"/>
      <c r="R28" s="228"/>
      <c r="S28" s="228"/>
      <c r="T28" s="229"/>
      <c r="U28" s="109"/>
    </row>
    <row r="29" spans="1:21" x14ac:dyDescent="0.2">
      <c r="A29" s="266" t="s">
        <v>61</v>
      </c>
      <c r="B29" s="267"/>
      <c r="C29" s="267"/>
      <c r="D29" s="267"/>
      <c r="E29" s="267"/>
      <c r="F29" s="267"/>
      <c r="G29" s="267"/>
      <c r="H29" s="267"/>
      <c r="I29" s="267"/>
      <c r="J29" s="267"/>
      <c r="K29" s="267"/>
      <c r="L29" s="267"/>
      <c r="M29" s="267"/>
      <c r="N29" s="267"/>
      <c r="O29" s="267"/>
      <c r="P29" s="267"/>
      <c r="Q29" s="267"/>
      <c r="R29" s="267"/>
      <c r="S29" s="267"/>
      <c r="T29" s="268"/>
      <c r="U29" s="113"/>
    </row>
    <row r="30" spans="1:21" ht="92.25" customHeight="1" x14ac:dyDescent="0.2">
      <c r="A30" s="262" t="s">
        <v>665</v>
      </c>
      <c r="B30" s="263"/>
      <c r="C30" s="263"/>
      <c r="D30" s="263"/>
      <c r="E30" s="263"/>
      <c r="F30" s="263"/>
      <c r="G30" s="263"/>
      <c r="H30" s="263"/>
      <c r="I30" s="263"/>
      <c r="J30" s="263"/>
      <c r="K30" s="263"/>
      <c r="L30" s="263"/>
      <c r="M30" s="263"/>
      <c r="N30" s="263"/>
      <c r="O30" s="263"/>
      <c r="P30" s="263"/>
      <c r="Q30" s="263"/>
      <c r="R30" s="263"/>
      <c r="S30" s="263"/>
      <c r="T30" s="264"/>
      <c r="U30" s="64"/>
    </row>
    <row r="31" spans="1:21" ht="12.75" customHeight="1" x14ac:dyDescent="0.2">
      <c r="A31" s="81"/>
      <c r="B31" s="64"/>
      <c r="C31" s="64"/>
      <c r="D31" s="64"/>
      <c r="E31" s="64"/>
      <c r="F31" s="64"/>
      <c r="G31" s="64"/>
      <c r="H31" s="64"/>
      <c r="I31" s="64"/>
      <c r="J31" s="64"/>
      <c r="K31" s="64"/>
      <c r="L31" s="64"/>
      <c r="M31" s="64"/>
      <c r="N31" s="64"/>
      <c r="O31" s="64"/>
      <c r="P31" s="91"/>
      <c r="Q31" s="114" t="s">
        <v>47</v>
      </c>
      <c r="R31" s="64"/>
      <c r="S31" s="64"/>
      <c r="T31" s="65"/>
      <c r="U31" s="110"/>
    </row>
    <row r="32" spans="1:21" ht="12.75" customHeight="1" x14ac:dyDescent="0.2">
      <c r="A32" s="81"/>
      <c r="B32" s="64"/>
      <c r="C32" s="64"/>
      <c r="D32" s="64"/>
      <c r="E32" s="230" t="s">
        <v>660</v>
      </c>
      <c r="F32" s="231"/>
      <c r="G32" s="231"/>
      <c r="H32" s="232">
        <f>'Revenue and Costs'!I70</f>
        <v>0</v>
      </c>
      <c r="I32" s="233"/>
      <c r="J32" s="233"/>
      <c r="K32" s="233"/>
      <c r="L32" s="233"/>
      <c r="M32" s="233"/>
      <c r="N32" s="234"/>
      <c r="O32" s="64"/>
      <c r="P32" s="91"/>
      <c r="Q32" s="114" t="s">
        <v>49</v>
      </c>
      <c r="R32" s="64"/>
      <c r="S32" s="64"/>
      <c r="T32" s="65"/>
      <c r="U32" s="110"/>
    </row>
    <row r="33" spans="1:45" ht="12.75" customHeight="1" x14ac:dyDescent="0.2">
      <c r="A33" s="26"/>
      <c r="B33" s="8"/>
      <c r="C33" s="10"/>
      <c r="D33" s="30"/>
      <c r="E33" s="30"/>
      <c r="F33" s="30"/>
      <c r="G33" s="30"/>
      <c r="H33" s="30"/>
      <c r="I33" s="30"/>
      <c r="J33" s="30"/>
      <c r="K33" s="30"/>
      <c r="L33" s="30"/>
      <c r="M33" s="30"/>
      <c r="N33" s="30"/>
      <c r="O33" s="30"/>
      <c r="P33" s="92"/>
      <c r="Q33" s="114" t="s">
        <v>50</v>
      </c>
      <c r="R33" s="30"/>
      <c r="S33" s="30"/>
      <c r="T33" s="31"/>
      <c r="U33" s="111"/>
    </row>
    <row r="34" spans="1:45" ht="14.25" customHeight="1" x14ac:dyDescent="0.2">
      <c r="A34" s="240" t="s">
        <v>630</v>
      </c>
      <c r="B34" s="235"/>
      <c r="C34" s="235"/>
      <c r="D34" s="235"/>
      <c r="E34" s="235"/>
      <c r="F34" s="235"/>
      <c r="G34" s="235"/>
      <c r="H34" s="241" t="s">
        <v>49</v>
      </c>
      <c r="I34" s="242"/>
      <c r="J34" s="242"/>
      <c r="K34" s="242"/>
      <c r="L34" s="242"/>
      <c r="M34" s="242"/>
      <c r="N34" s="243"/>
      <c r="O34" s="69"/>
      <c r="P34" s="69"/>
      <c r="Q34" s="69"/>
      <c r="R34" s="69"/>
      <c r="S34" s="69"/>
      <c r="T34" s="70"/>
      <c r="U34" s="112"/>
    </row>
    <row r="35" spans="1:45" ht="12.75" customHeight="1" x14ac:dyDescent="0.2">
      <c r="A35" s="26"/>
      <c r="B35" s="8"/>
      <c r="C35" s="8"/>
      <c r="D35" s="8"/>
      <c r="E35" s="8"/>
      <c r="F35" s="8"/>
      <c r="G35" s="69"/>
      <c r="H35" s="219" t="s">
        <v>48</v>
      </c>
      <c r="I35" s="219"/>
      <c r="J35" s="219"/>
      <c r="K35" s="219"/>
      <c r="L35" s="219"/>
      <c r="M35" s="219"/>
      <c r="N35" s="219"/>
      <c r="O35" s="219"/>
      <c r="P35" s="219"/>
      <c r="Q35" s="219"/>
      <c r="R35" s="219"/>
      <c r="S35" s="219"/>
      <c r="T35" s="220"/>
      <c r="U35" s="69"/>
    </row>
    <row r="36" spans="1:45" x14ac:dyDescent="0.2">
      <c r="A36" s="216" t="s">
        <v>51</v>
      </c>
      <c r="B36" s="217"/>
      <c r="C36" s="217"/>
      <c r="D36" s="217"/>
      <c r="E36" s="217"/>
      <c r="F36" s="217"/>
      <c r="G36" s="218"/>
      <c r="H36" s="237"/>
      <c r="I36" s="238"/>
      <c r="J36" s="238"/>
      <c r="K36" s="238"/>
      <c r="L36" s="238"/>
      <c r="M36" s="238"/>
      <c r="N36" s="239"/>
      <c r="O36" s="235"/>
      <c r="P36" s="236"/>
      <c r="Q36" s="236"/>
      <c r="R36" s="236"/>
      <c r="S36" s="236"/>
      <c r="T36" s="65"/>
      <c r="U36" s="78"/>
    </row>
    <row r="37" spans="1:45" x14ac:dyDescent="0.2">
      <c r="A37" s="216" t="s">
        <v>628</v>
      </c>
      <c r="B37" s="217"/>
      <c r="C37" s="217"/>
      <c r="D37" s="217"/>
      <c r="E37" s="217"/>
      <c r="F37" s="217"/>
      <c r="G37" s="218"/>
      <c r="H37" s="215"/>
      <c r="I37" s="215"/>
      <c r="J37" s="215"/>
      <c r="K37" s="215"/>
      <c r="L37" s="215"/>
      <c r="M37" s="215"/>
      <c r="N37" s="215"/>
      <c r="O37" s="98"/>
      <c r="P37" s="110"/>
      <c r="Q37" s="110"/>
      <c r="R37" s="110"/>
      <c r="S37" s="110"/>
      <c r="T37" s="65"/>
      <c r="U37" s="78"/>
    </row>
    <row r="38" spans="1:45" s="7" customFormat="1" x14ac:dyDescent="0.2">
      <c r="A38" s="28"/>
      <c r="C38" s="97"/>
      <c r="O38" s="115"/>
      <c r="P38" s="116"/>
      <c r="Q38" s="116"/>
      <c r="R38" s="116"/>
      <c r="S38" s="116"/>
      <c r="T38" s="117"/>
      <c r="U38" s="78"/>
      <c r="W38" s="22"/>
      <c r="X38" s="22"/>
      <c r="Y38" s="23"/>
      <c r="Z38" s="23"/>
      <c r="AA38" s="22"/>
      <c r="AB38" s="94"/>
      <c r="AC38" s="94"/>
      <c r="AD38" s="94"/>
      <c r="AE38" s="94"/>
      <c r="AF38" s="94"/>
      <c r="AG38" s="94"/>
      <c r="AH38" s="94"/>
      <c r="AI38" s="94"/>
      <c r="AJ38" s="94"/>
      <c r="AK38" s="94"/>
      <c r="AL38" s="94"/>
      <c r="AM38" s="94"/>
      <c r="AN38" s="94"/>
      <c r="AO38" s="94"/>
      <c r="AP38" s="94"/>
      <c r="AQ38" s="94"/>
      <c r="AR38" s="94"/>
      <c r="AS38" s="22"/>
    </row>
    <row r="39" spans="1:45" s="11" customFormat="1" hidden="1" x14ac:dyDescent="0.2">
      <c r="A39" s="28"/>
      <c r="B39" s="7"/>
      <c r="C39" s="14"/>
      <c r="D39" s="7"/>
      <c r="E39" s="7"/>
      <c r="F39" s="7"/>
      <c r="G39" s="7"/>
      <c r="H39" s="7"/>
      <c r="I39" s="7"/>
      <c r="J39" s="7"/>
      <c r="K39" s="7"/>
      <c r="L39" s="7"/>
      <c r="M39" s="7"/>
      <c r="N39" s="7"/>
      <c r="O39" s="29"/>
      <c r="P39" s="7"/>
      <c r="Q39" s="7"/>
      <c r="R39" s="7"/>
      <c r="S39" s="7"/>
      <c r="T39" s="7"/>
      <c r="U39" s="78"/>
      <c r="Y39" s="19"/>
      <c r="Z39" s="19"/>
      <c r="AB39" s="16"/>
      <c r="AC39" s="16"/>
      <c r="AD39" s="16"/>
      <c r="AE39" s="16"/>
      <c r="AF39" s="16"/>
      <c r="AG39" s="16"/>
      <c r="AH39" s="16"/>
      <c r="AI39" s="16"/>
      <c r="AJ39" s="16"/>
      <c r="AK39" s="16"/>
      <c r="AL39" s="16"/>
      <c r="AM39" s="16"/>
      <c r="AN39" s="16"/>
      <c r="AO39" s="16"/>
      <c r="AP39" s="16"/>
      <c r="AQ39" s="16"/>
      <c r="AR39" s="16"/>
    </row>
    <row r="40" spans="1:45" s="11" customFormat="1" hidden="1" x14ac:dyDescent="0.2">
      <c r="A40" s="27" t="s">
        <v>76</v>
      </c>
      <c r="B40" s="9"/>
      <c r="C40" s="15"/>
      <c r="D40" s="9"/>
      <c r="E40" s="9"/>
      <c r="F40" s="9"/>
      <c r="G40" s="9"/>
      <c r="H40" s="9"/>
      <c r="I40" s="9"/>
      <c r="J40" s="9"/>
      <c r="K40" s="9"/>
      <c r="L40" s="9"/>
      <c r="M40" s="9"/>
      <c r="N40" s="9"/>
      <c r="O40" s="12"/>
      <c r="P40" s="9"/>
      <c r="Q40" s="9"/>
      <c r="R40" s="9"/>
      <c r="S40" s="9"/>
      <c r="T40" s="9"/>
      <c r="U40" s="78"/>
      <c r="Y40" s="19"/>
      <c r="Z40" s="19"/>
      <c r="AB40" s="16"/>
      <c r="AC40" s="16"/>
      <c r="AD40" s="16"/>
      <c r="AE40" s="16"/>
      <c r="AF40" s="16"/>
      <c r="AG40" s="16"/>
      <c r="AH40" s="16"/>
      <c r="AI40" s="16"/>
      <c r="AJ40" s="16"/>
      <c r="AK40" s="16"/>
      <c r="AL40" s="16"/>
      <c r="AM40" s="16"/>
      <c r="AN40" s="16"/>
      <c r="AO40" s="16"/>
      <c r="AP40" s="16"/>
      <c r="AQ40" s="16"/>
      <c r="AR40" s="16"/>
    </row>
    <row r="41" spans="1:45" s="11" customFormat="1" hidden="1" x14ac:dyDescent="0.2">
      <c r="A41" s="27"/>
      <c r="B41" s="9"/>
      <c r="C41" s="15"/>
      <c r="D41" s="9"/>
      <c r="E41" s="9"/>
      <c r="F41" s="9"/>
      <c r="G41" s="9"/>
      <c r="H41" s="9"/>
      <c r="I41" s="9"/>
      <c r="J41" s="9"/>
      <c r="K41" s="9"/>
      <c r="L41" s="9"/>
      <c r="M41" s="9"/>
      <c r="N41" s="9"/>
      <c r="O41" s="12"/>
      <c r="P41" s="9"/>
      <c r="Q41" s="9"/>
      <c r="R41" s="9"/>
      <c r="S41" s="9"/>
      <c r="T41" s="9"/>
      <c r="U41" s="78"/>
      <c r="Y41" s="19"/>
      <c r="Z41" s="19"/>
      <c r="AB41" s="16"/>
      <c r="AC41" s="16"/>
      <c r="AD41" s="16"/>
      <c r="AE41" s="16"/>
      <c r="AF41" s="16"/>
      <c r="AG41" s="16"/>
      <c r="AH41" s="16"/>
      <c r="AI41" s="16"/>
      <c r="AJ41" s="16"/>
      <c r="AK41" s="16"/>
      <c r="AL41" s="16"/>
      <c r="AM41" s="16"/>
      <c r="AN41" s="16"/>
      <c r="AO41" s="16"/>
      <c r="AP41" s="16"/>
      <c r="AQ41" s="16"/>
      <c r="AR41" s="16"/>
    </row>
    <row r="42" spans="1:45" s="11" customFormat="1" hidden="1" x14ac:dyDescent="0.2">
      <c r="A42" s="27"/>
      <c r="B42" s="9"/>
      <c r="C42" s="9"/>
      <c r="D42" s="9"/>
      <c r="E42" s="9"/>
      <c r="F42" s="9"/>
      <c r="G42" s="9"/>
      <c r="H42" s="9"/>
      <c r="I42" s="9"/>
      <c r="J42" s="9"/>
      <c r="K42" s="9"/>
      <c r="L42" s="9"/>
      <c r="M42" s="9"/>
      <c r="N42" s="9"/>
      <c r="O42" s="9"/>
      <c r="P42" s="9"/>
      <c r="Q42" s="9"/>
      <c r="R42" s="9"/>
      <c r="S42" s="9"/>
      <c r="T42" s="9"/>
      <c r="U42" s="78"/>
      <c r="Y42" s="19"/>
      <c r="Z42" s="19"/>
      <c r="AB42" s="16"/>
      <c r="AC42" s="16"/>
      <c r="AD42" s="16"/>
      <c r="AE42" s="16"/>
      <c r="AF42" s="16"/>
      <c r="AG42" s="16"/>
      <c r="AH42" s="16"/>
      <c r="AI42" s="16"/>
      <c r="AJ42" s="16"/>
      <c r="AK42" s="16"/>
      <c r="AL42" s="16"/>
      <c r="AM42" s="16"/>
      <c r="AN42" s="16"/>
      <c r="AO42" s="16"/>
      <c r="AP42" s="16"/>
      <c r="AQ42" s="16"/>
      <c r="AR42" s="16"/>
    </row>
    <row r="43" spans="1:45" s="11" customFormat="1" ht="2.25" customHeight="1" x14ac:dyDescent="0.2">
      <c r="A43" s="143"/>
      <c r="B43" s="141"/>
      <c r="C43" s="141"/>
      <c r="D43" s="141"/>
      <c r="E43" s="141"/>
      <c r="F43" s="141"/>
      <c r="G43" s="141"/>
      <c r="H43" s="141"/>
      <c r="I43" s="141"/>
      <c r="J43" s="141"/>
      <c r="K43" s="141"/>
      <c r="L43" s="141"/>
      <c r="M43" s="141"/>
      <c r="N43" s="141"/>
      <c r="O43" s="141"/>
      <c r="P43" s="141"/>
      <c r="Q43" s="141"/>
      <c r="R43" s="141"/>
      <c r="S43" s="141"/>
      <c r="T43" s="141"/>
      <c r="U43" s="104"/>
      <c r="Y43" s="19"/>
      <c r="Z43" s="19"/>
      <c r="AB43" s="16"/>
      <c r="AC43" s="16"/>
      <c r="AD43" s="16"/>
      <c r="AE43" s="16"/>
      <c r="AF43" s="16"/>
      <c r="AG43" s="16"/>
      <c r="AH43" s="16"/>
      <c r="AI43" s="16"/>
      <c r="AJ43" s="16"/>
      <c r="AK43" s="16"/>
      <c r="AL43" s="16"/>
      <c r="AM43" s="16"/>
      <c r="AN43" s="16"/>
      <c r="AO43" s="16"/>
      <c r="AP43" s="16"/>
      <c r="AQ43" s="16"/>
      <c r="AR43" s="16"/>
    </row>
    <row r="44" spans="1:45" s="214" customFormat="1" ht="40.9" customHeight="1" x14ac:dyDescent="0.2">
      <c r="A44" s="212" t="s">
        <v>731</v>
      </c>
      <c r="B44" s="213"/>
      <c r="C44" s="213"/>
      <c r="D44" s="213"/>
      <c r="E44" s="213"/>
      <c r="F44" s="213"/>
      <c r="G44" s="213"/>
      <c r="H44" s="213"/>
      <c r="I44" s="213"/>
      <c r="J44" s="213"/>
      <c r="K44" s="213"/>
      <c r="L44" s="213"/>
      <c r="M44" s="213"/>
      <c r="N44" s="213"/>
      <c r="O44" s="213"/>
      <c r="P44" s="213"/>
      <c r="Q44" s="213"/>
      <c r="R44" s="213"/>
      <c r="S44" s="213"/>
      <c r="T44" s="213"/>
    </row>
    <row r="45" spans="1:45" s="214" customFormat="1" ht="4.7" customHeight="1" x14ac:dyDescent="0.2">
      <c r="A45" s="249"/>
    </row>
    <row r="46" spans="1:45" s="11" customFormat="1" ht="9.9499999999999993" customHeight="1" x14ac:dyDescent="0.2">
      <c r="A46" s="247" t="s">
        <v>736</v>
      </c>
      <c r="B46" s="248"/>
      <c r="C46" s="248"/>
      <c r="D46" s="248"/>
      <c r="E46" s="248"/>
      <c r="F46" s="248"/>
      <c r="G46" s="248"/>
      <c r="H46" s="248"/>
      <c r="I46" s="248"/>
      <c r="J46" s="248"/>
      <c r="K46" s="248"/>
      <c r="L46" s="248"/>
      <c r="M46" s="248"/>
      <c r="N46" s="248"/>
      <c r="O46" s="248"/>
      <c r="P46" s="248"/>
      <c r="Q46" s="248"/>
      <c r="R46" s="248"/>
      <c r="S46" s="248"/>
      <c r="T46" s="248"/>
      <c r="U46" s="104"/>
      <c r="Y46" s="19"/>
      <c r="Z46" s="19"/>
      <c r="AB46" s="16"/>
      <c r="AC46" s="16"/>
      <c r="AD46" s="16"/>
      <c r="AE46" s="16"/>
      <c r="AF46" s="16"/>
      <c r="AG46" s="16"/>
      <c r="AH46" s="16"/>
      <c r="AI46" s="16"/>
      <c r="AJ46" s="16"/>
      <c r="AK46" s="16"/>
      <c r="AL46" s="16"/>
      <c r="AM46" s="16"/>
      <c r="AN46" s="16"/>
      <c r="AO46" s="16"/>
      <c r="AP46" s="16"/>
      <c r="AQ46" s="16"/>
      <c r="AR46" s="16"/>
    </row>
    <row r="47" spans="1:45" s="11" customFormat="1" ht="14.25" hidden="1" customHeight="1" x14ac:dyDescent="0.2">
      <c r="A47" s="25"/>
      <c r="N47" s="89"/>
      <c r="O47" s="89"/>
      <c r="P47" s="90"/>
      <c r="Q47" s="90"/>
      <c r="R47" s="90"/>
      <c r="S47" s="90"/>
      <c r="T47" s="90"/>
      <c r="U47" s="90"/>
      <c r="V47" s="66"/>
      <c r="W47" s="66"/>
      <c r="X47" s="66"/>
      <c r="Y47" s="67"/>
      <c r="Z47" s="67"/>
      <c r="AA47" s="66"/>
      <c r="AB47" s="68"/>
      <c r="AC47" s="16"/>
      <c r="AD47" s="16"/>
      <c r="AE47" s="16"/>
      <c r="AF47" s="16"/>
      <c r="AG47" s="16"/>
      <c r="AH47" s="16"/>
      <c r="AI47" s="16"/>
      <c r="AJ47" s="16"/>
      <c r="AK47" s="16"/>
      <c r="AL47" s="16"/>
      <c r="AM47" s="16"/>
      <c r="AN47" s="16"/>
      <c r="AO47" s="16"/>
      <c r="AP47" s="16"/>
      <c r="AQ47" s="16"/>
      <c r="AR47" s="16"/>
    </row>
    <row r="48" spans="1:45" s="11" customFormat="1" hidden="1" x14ac:dyDescent="0.2">
      <c r="A48" s="25"/>
      <c r="N48" s="89"/>
      <c r="O48" s="89"/>
      <c r="P48" s="89"/>
      <c r="Q48" s="89"/>
      <c r="R48" s="89"/>
      <c r="S48" s="89"/>
      <c r="T48" s="89"/>
      <c r="U48" s="89"/>
      <c r="V48" s="66"/>
      <c r="W48" s="66"/>
      <c r="X48" s="66"/>
      <c r="Y48" s="67"/>
      <c r="Z48" s="67"/>
      <c r="AA48" s="66"/>
      <c r="AB48" s="68"/>
      <c r="AC48" s="16"/>
      <c r="AD48" s="16"/>
      <c r="AE48" s="16"/>
      <c r="AF48" s="16"/>
      <c r="AG48" s="16"/>
      <c r="AH48" s="16"/>
      <c r="AI48" s="16"/>
      <c r="AJ48" s="16"/>
      <c r="AK48" s="16"/>
      <c r="AL48" s="16"/>
      <c r="AM48" s="16"/>
      <c r="AN48" s="16"/>
      <c r="AO48" s="16"/>
      <c r="AP48" s="16"/>
      <c r="AQ48" s="16"/>
      <c r="AR48" s="16"/>
    </row>
    <row r="49" spans="1:44" s="11" customFormat="1" hidden="1" x14ac:dyDescent="0.2">
      <c r="A49" s="25"/>
      <c r="N49" s="89"/>
      <c r="O49" s="89"/>
      <c r="P49" s="89"/>
      <c r="Q49" s="89"/>
      <c r="R49" s="89"/>
      <c r="S49" s="89"/>
      <c r="T49" s="89"/>
      <c r="U49" s="89"/>
      <c r="V49" s="66"/>
      <c r="W49" s="66"/>
      <c r="X49" s="66"/>
      <c r="Y49" s="67"/>
      <c r="Z49" s="67"/>
      <c r="AA49" s="66"/>
      <c r="AB49" s="68"/>
      <c r="AC49" s="16"/>
      <c r="AD49" s="16"/>
      <c r="AE49" s="16"/>
      <c r="AF49" s="16"/>
      <c r="AG49" s="16"/>
      <c r="AH49" s="16"/>
      <c r="AI49" s="16"/>
      <c r="AJ49" s="16"/>
      <c r="AK49" s="16"/>
      <c r="AL49" s="16"/>
      <c r="AM49" s="16"/>
      <c r="AN49" s="16"/>
      <c r="AO49" s="16"/>
      <c r="AP49" s="16"/>
      <c r="AQ49" s="16"/>
      <c r="AR49" s="16"/>
    </row>
    <row r="50" spans="1:44" s="11" customFormat="1" hidden="1" x14ac:dyDescent="0.2">
      <c r="A50" s="25"/>
      <c r="N50" s="89"/>
      <c r="O50" s="89"/>
      <c r="P50" s="89"/>
      <c r="Q50" s="89"/>
      <c r="R50" s="89"/>
      <c r="S50" s="89"/>
      <c r="T50" s="89"/>
      <c r="U50" s="89"/>
      <c r="Y50" s="19"/>
      <c r="Z50" s="19"/>
      <c r="AB50" s="16"/>
      <c r="AC50" s="16"/>
      <c r="AD50" s="16"/>
      <c r="AE50" s="16"/>
      <c r="AF50" s="16"/>
      <c r="AG50" s="16"/>
      <c r="AH50" s="16"/>
      <c r="AI50" s="16"/>
      <c r="AJ50" s="16"/>
      <c r="AK50" s="16"/>
      <c r="AL50" s="16"/>
      <c r="AM50" s="16"/>
      <c r="AN50" s="16"/>
      <c r="AO50" s="16"/>
      <c r="AP50" s="16"/>
      <c r="AQ50" s="16"/>
      <c r="AR50" s="16"/>
    </row>
    <row r="51" spans="1:44" s="11" customFormat="1" hidden="1" x14ac:dyDescent="0.2">
      <c r="A51" s="18"/>
      <c r="B51" s="16"/>
      <c r="C51" s="16"/>
      <c r="D51" s="16"/>
      <c r="E51" s="16"/>
      <c r="F51" s="16"/>
      <c r="G51" s="16"/>
      <c r="H51" s="16"/>
      <c r="I51" s="16"/>
      <c r="J51" s="16"/>
      <c r="K51" s="16"/>
      <c r="L51" s="16"/>
      <c r="M51" s="16"/>
      <c r="N51" s="16"/>
      <c r="O51" s="16"/>
      <c r="P51" s="16"/>
      <c r="Q51" s="16"/>
      <c r="R51" s="16"/>
      <c r="S51" s="16"/>
      <c r="T51" s="16"/>
      <c r="Y51" s="19"/>
      <c r="Z51" s="19"/>
      <c r="AB51" s="16"/>
      <c r="AC51" s="16"/>
      <c r="AD51" s="16"/>
      <c r="AE51" s="16"/>
      <c r="AF51" s="16"/>
      <c r="AG51" s="16"/>
      <c r="AH51" s="16"/>
      <c r="AI51" s="16"/>
      <c r="AJ51" s="16"/>
      <c r="AK51" s="16"/>
      <c r="AL51" s="16"/>
      <c r="AM51" s="16"/>
      <c r="AN51" s="16"/>
      <c r="AO51" s="16"/>
      <c r="AP51" s="16"/>
      <c r="AQ51" s="16"/>
      <c r="AR51" s="16"/>
    </row>
    <row r="52" spans="1:44" s="11" customFormat="1" hidden="1" x14ac:dyDescent="0.2">
      <c r="A52" s="18"/>
      <c r="B52" s="16"/>
      <c r="C52" s="16"/>
      <c r="D52" s="16"/>
      <c r="E52" s="16"/>
      <c r="F52" s="16"/>
      <c r="G52" s="16"/>
      <c r="H52" s="16"/>
      <c r="I52" s="16"/>
      <c r="J52" s="16"/>
      <c r="K52" s="16"/>
      <c r="L52" s="16"/>
      <c r="M52" s="16"/>
      <c r="N52" s="16"/>
      <c r="O52" s="16"/>
      <c r="P52" s="16"/>
      <c r="Q52" s="16"/>
      <c r="R52" s="16"/>
      <c r="S52" s="16"/>
      <c r="T52" s="16"/>
      <c r="Y52" s="19"/>
      <c r="Z52" s="19"/>
      <c r="AB52" s="16"/>
      <c r="AC52" s="16"/>
      <c r="AD52" s="16"/>
      <c r="AE52" s="16"/>
      <c r="AF52" s="16"/>
      <c r="AG52" s="16"/>
      <c r="AH52" s="16"/>
      <c r="AI52" s="16"/>
      <c r="AJ52" s="16"/>
      <c r="AK52" s="16"/>
      <c r="AL52" s="16"/>
      <c r="AM52" s="16"/>
      <c r="AN52" s="16"/>
      <c r="AO52" s="16"/>
      <c r="AP52" s="16"/>
      <c r="AQ52" s="16"/>
      <c r="AR52" s="16"/>
    </row>
    <row r="53" spans="1:44" s="11" customFormat="1" hidden="1" x14ac:dyDescent="0.2">
      <c r="A53" s="18"/>
      <c r="B53" s="16"/>
      <c r="C53" s="16"/>
      <c r="D53" s="16"/>
      <c r="E53" s="16"/>
      <c r="F53" s="16"/>
      <c r="G53" s="16"/>
      <c r="H53" s="16"/>
      <c r="I53" s="16"/>
      <c r="J53" s="16"/>
      <c r="K53" s="16"/>
      <c r="L53" s="16"/>
      <c r="M53" s="16"/>
      <c r="N53" s="16"/>
      <c r="O53" s="16"/>
      <c r="P53" s="16"/>
      <c r="Q53" s="16"/>
      <c r="R53" s="16"/>
      <c r="S53" s="16"/>
      <c r="T53" s="16"/>
      <c r="Y53" s="19"/>
      <c r="Z53" s="19"/>
      <c r="AB53" s="16"/>
      <c r="AC53" s="16"/>
      <c r="AD53" s="16"/>
      <c r="AE53" s="16"/>
      <c r="AF53" s="16"/>
      <c r="AG53" s="16"/>
      <c r="AH53" s="16"/>
      <c r="AI53" s="16"/>
      <c r="AJ53" s="16"/>
      <c r="AK53" s="16"/>
      <c r="AL53" s="16"/>
      <c r="AM53" s="16"/>
      <c r="AN53" s="16"/>
      <c r="AO53" s="16"/>
      <c r="AP53" s="16"/>
      <c r="AQ53" s="16"/>
      <c r="AR53" s="16"/>
    </row>
    <row r="54" spans="1:44" s="11" customFormat="1" hidden="1" x14ac:dyDescent="0.2">
      <c r="A54" s="18"/>
      <c r="B54" s="16"/>
      <c r="C54" s="16"/>
      <c r="D54" s="16"/>
      <c r="E54" s="16"/>
      <c r="F54" s="16"/>
      <c r="G54" s="16"/>
      <c r="H54" s="16"/>
      <c r="I54" s="16"/>
      <c r="J54" s="16"/>
      <c r="K54" s="16"/>
      <c r="L54" s="16"/>
      <c r="M54" s="16"/>
      <c r="N54" s="16"/>
      <c r="O54" s="16"/>
      <c r="P54" s="16"/>
      <c r="Q54" s="16"/>
      <c r="R54" s="16"/>
      <c r="S54" s="16"/>
      <c r="T54" s="16"/>
      <c r="Y54" s="19"/>
      <c r="Z54" s="19"/>
      <c r="AB54" s="16"/>
      <c r="AC54" s="16"/>
      <c r="AD54" s="16"/>
      <c r="AE54" s="16"/>
      <c r="AF54" s="16"/>
      <c r="AG54" s="16"/>
      <c r="AH54" s="16"/>
      <c r="AI54" s="16"/>
      <c r="AJ54" s="16"/>
      <c r="AK54" s="16"/>
      <c r="AL54" s="16"/>
      <c r="AM54" s="16"/>
      <c r="AN54" s="16"/>
      <c r="AO54" s="16"/>
      <c r="AP54" s="16"/>
      <c r="AQ54" s="16"/>
      <c r="AR54" s="16"/>
    </row>
    <row r="55" spans="1:44" s="11" customFormat="1" hidden="1" x14ac:dyDescent="0.2">
      <c r="A55" s="18"/>
      <c r="B55" s="16"/>
      <c r="C55" s="16"/>
      <c r="D55" s="16"/>
      <c r="E55" s="16"/>
      <c r="F55" s="16"/>
      <c r="G55" s="16"/>
      <c r="H55" s="16"/>
      <c r="I55" s="16"/>
      <c r="J55" s="16"/>
      <c r="K55" s="16"/>
      <c r="L55" s="16"/>
      <c r="M55" s="16"/>
      <c r="N55" s="16"/>
      <c r="O55" s="16"/>
      <c r="P55" s="16"/>
      <c r="Q55" s="16"/>
      <c r="R55" s="16"/>
      <c r="S55" s="16"/>
      <c r="T55" s="16"/>
      <c r="Y55" s="19"/>
      <c r="Z55" s="19"/>
      <c r="AB55" s="16"/>
      <c r="AC55" s="16"/>
      <c r="AD55" s="16"/>
      <c r="AE55" s="16"/>
      <c r="AF55" s="16"/>
      <c r="AG55" s="16"/>
      <c r="AH55" s="16"/>
      <c r="AI55" s="16"/>
      <c r="AJ55" s="16"/>
      <c r="AK55" s="16"/>
      <c r="AL55" s="16"/>
      <c r="AM55" s="16"/>
      <c r="AN55" s="16"/>
      <c r="AO55" s="16"/>
      <c r="AP55" s="16"/>
      <c r="AQ55" s="16"/>
      <c r="AR55" s="16"/>
    </row>
    <row r="56" spans="1:44" s="11" customFormat="1" hidden="1" x14ac:dyDescent="0.2">
      <c r="A56" s="18"/>
      <c r="B56" s="16"/>
      <c r="C56" s="16"/>
      <c r="D56" s="16"/>
      <c r="E56" s="16"/>
      <c r="F56" s="16"/>
      <c r="G56" s="16"/>
      <c r="H56" s="16"/>
      <c r="I56" s="16"/>
      <c r="J56" s="16"/>
      <c r="K56" s="16"/>
      <c r="L56" s="16"/>
      <c r="M56" s="16"/>
      <c r="N56" s="16"/>
      <c r="O56" s="16"/>
      <c r="P56" s="16"/>
      <c r="Q56" s="16"/>
      <c r="R56" s="16"/>
      <c r="S56" s="16"/>
      <c r="T56" s="16"/>
      <c r="Y56" s="19"/>
      <c r="Z56" s="19"/>
      <c r="AB56" s="16"/>
      <c r="AC56" s="16"/>
      <c r="AD56" s="16"/>
      <c r="AE56" s="16"/>
      <c r="AF56" s="16"/>
      <c r="AG56" s="16"/>
      <c r="AH56" s="16"/>
      <c r="AI56" s="16"/>
      <c r="AJ56" s="16"/>
      <c r="AK56" s="16"/>
      <c r="AL56" s="16"/>
      <c r="AM56" s="16"/>
      <c r="AN56" s="16"/>
      <c r="AO56" s="16"/>
      <c r="AP56" s="16"/>
      <c r="AQ56" s="16"/>
      <c r="AR56" s="16"/>
    </row>
    <row r="57" spans="1:44" s="11" customFormat="1" hidden="1" x14ac:dyDescent="0.2">
      <c r="A57" s="18"/>
      <c r="B57" s="16"/>
      <c r="C57" s="16"/>
      <c r="D57" s="16"/>
      <c r="E57" s="16"/>
      <c r="F57" s="16"/>
      <c r="G57" s="16"/>
      <c r="H57" s="16"/>
      <c r="I57" s="16"/>
      <c r="J57" s="16"/>
      <c r="K57" s="16"/>
      <c r="L57" s="16"/>
      <c r="M57" s="16"/>
      <c r="N57" s="16"/>
      <c r="O57" s="16"/>
      <c r="P57" s="16"/>
      <c r="Q57" s="16"/>
      <c r="R57" s="16"/>
      <c r="S57" s="16"/>
      <c r="T57" s="16"/>
      <c r="Y57" s="19"/>
      <c r="Z57" s="19"/>
      <c r="AB57" s="16"/>
      <c r="AC57" s="16"/>
      <c r="AD57" s="16"/>
      <c r="AE57" s="16"/>
      <c r="AF57" s="16"/>
      <c r="AG57" s="16"/>
      <c r="AH57" s="16"/>
      <c r="AI57" s="16"/>
      <c r="AJ57" s="16"/>
      <c r="AK57" s="16"/>
      <c r="AL57" s="16"/>
      <c r="AM57" s="16"/>
      <c r="AN57" s="16"/>
      <c r="AO57" s="16"/>
      <c r="AP57" s="16"/>
      <c r="AQ57" s="16"/>
      <c r="AR57" s="16"/>
    </row>
    <row r="58" spans="1:44" s="11" customFormat="1" hidden="1" x14ac:dyDescent="0.2">
      <c r="A58" s="18"/>
      <c r="B58" s="16"/>
      <c r="C58" s="16"/>
      <c r="D58" s="16"/>
      <c r="E58" s="16"/>
      <c r="F58" s="16"/>
      <c r="G58" s="16"/>
      <c r="H58" s="16"/>
      <c r="I58" s="16"/>
      <c r="J58" s="16"/>
      <c r="K58" s="16"/>
      <c r="L58" s="16"/>
      <c r="M58" s="16"/>
      <c r="N58" s="16"/>
      <c r="O58" s="16"/>
      <c r="P58" s="16"/>
      <c r="Q58" s="16"/>
      <c r="R58" s="16"/>
      <c r="S58" s="16"/>
      <c r="T58" s="16"/>
      <c r="Y58" s="19"/>
      <c r="Z58" s="19"/>
      <c r="AB58" s="16"/>
      <c r="AC58" s="16"/>
      <c r="AD58" s="16"/>
      <c r="AE58" s="16"/>
      <c r="AF58" s="16"/>
      <c r="AG58" s="16"/>
      <c r="AH58" s="16"/>
      <c r="AI58" s="16"/>
      <c r="AJ58" s="16"/>
      <c r="AK58" s="16"/>
      <c r="AL58" s="16"/>
      <c r="AM58" s="16"/>
      <c r="AN58" s="16"/>
      <c r="AO58" s="16"/>
      <c r="AP58" s="16"/>
      <c r="AQ58" s="16"/>
      <c r="AR58" s="16"/>
    </row>
    <row r="59" spans="1:44" s="11" customFormat="1" hidden="1" x14ac:dyDescent="0.2">
      <c r="A59" s="18"/>
      <c r="B59" s="16"/>
      <c r="C59" s="16"/>
      <c r="D59" s="16"/>
      <c r="E59" s="16"/>
      <c r="F59" s="16"/>
      <c r="G59" s="16"/>
      <c r="H59" s="16"/>
      <c r="I59" s="16"/>
      <c r="J59" s="16"/>
      <c r="K59" s="16"/>
      <c r="L59" s="16"/>
      <c r="M59" s="16"/>
      <c r="N59" s="16"/>
      <c r="O59" s="16"/>
      <c r="P59" s="16"/>
      <c r="Q59" s="16"/>
      <c r="R59" s="16"/>
      <c r="S59" s="16"/>
      <c r="T59" s="16"/>
      <c r="Y59" s="19"/>
      <c r="Z59" s="19"/>
      <c r="AB59" s="16"/>
      <c r="AC59" s="16"/>
      <c r="AD59" s="16"/>
      <c r="AE59" s="16"/>
      <c r="AF59" s="16"/>
      <c r="AG59" s="16"/>
      <c r="AH59" s="16"/>
      <c r="AI59" s="16"/>
      <c r="AJ59" s="16"/>
      <c r="AK59" s="16"/>
      <c r="AL59" s="16"/>
      <c r="AM59" s="16"/>
      <c r="AN59" s="16"/>
      <c r="AO59" s="16"/>
      <c r="AP59" s="16"/>
      <c r="AQ59" s="16"/>
      <c r="AR59" s="16"/>
    </row>
    <row r="60" spans="1:44" s="11" customFormat="1" hidden="1" x14ac:dyDescent="0.2">
      <c r="A60" s="18"/>
      <c r="B60" s="16"/>
      <c r="C60" s="16"/>
      <c r="D60" s="16"/>
      <c r="E60" s="16"/>
      <c r="F60" s="16"/>
      <c r="G60" s="16"/>
      <c r="H60" s="16"/>
      <c r="I60" s="16"/>
      <c r="J60" s="16"/>
      <c r="K60" s="16"/>
      <c r="L60" s="16"/>
      <c r="M60" s="16"/>
      <c r="N60" s="16"/>
      <c r="O60" s="16"/>
      <c r="P60" s="16"/>
      <c r="Q60" s="16"/>
      <c r="R60" s="16"/>
      <c r="S60" s="16"/>
      <c r="T60" s="16"/>
      <c r="Y60" s="19"/>
      <c r="Z60" s="19"/>
      <c r="AB60" s="16"/>
      <c r="AC60" s="16"/>
      <c r="AD60" s="16"/>
      <c r="AE60" s="16"/>
      <c r="AF60" s="16"/>
      <c r="AG60" s="16"/>
      <c r="AH60" s="16"/>
      <c r="AI60" s="16"/>
      <c r="AJ60" s="16"/>
      <c r="AK60" s="16"/>
      <c r="AL60" s="16"/>
      <c r="AM60" s="16"/>
      <c r="AN60" s="16"/>
      <c r="AO60" s="16"/>
      <c r="AP60" s="16"/>
      <c r="AQ60" s="16"/>
      <c r="AR60" s="16"/>
    </row>
    <row r="61" spans="1:44" s="11" customFormat="1" hidden="1" x14ac:dyDescent="0.2">
      <c r="A61" s="18"/>
      <c r="B61" s="16"/>
      <c r="C61" s="16"/>
      <c r="D61" s="16"/>
      <c r="E61" s="16"/>
      <c r="F61" s="16"/>
      <c r="G61" s="16"/>
      <c r="H61" s="16"/>
      <c r="I61" s="16"/>
      <c r="J61" s="16"/>
      <c r="K61" s="16"/>
      <c r="L61" s="16"/>
      <c r="M61" s="16"/>
      <c r="N61" s="16"/>
      <c r="O61" s="16"/>
      <c r="P61" s="16"/>
      <c r="Q61" s="16"/>
      <c r="R61" s="16"/>
      <c r="S61" s="16"/>
      <c r="T61" s="16"/>
      <c r="Y61" s="19"/>
      <c r="Z61" s="19"/>
      <c r="AB61" s="16"/>
      <c r="AC61" s="16"/>
      <c r="AD61" s="16"/>
      <c r="AE61" s="16"/>
      <c r="AF61" s="16"/>
      <c r="AG61" s="16"/>
      <c r="AH61" s="16"/>
      <c r="AI61" s="16"/>
      <c r="AJ61" s="16"/>
      <c r="AK61" s="16"/>
      <c r="AL61" s="16"/>
      <c r="AM61" s="16"/>
      <c r="AN61" s="16"/>
      <c r="AO61" s="16"/>
      <c r="AP61" s="16"/>
      <c r="AQ61" s="16"/>
      <c r="AR61" s="16"/>
    </row>
    <row r="62" spans="1:44" s="11" customFormat="1" hidden="1" x14ac:dyDescent="0.2">
      <c r="A62" s="18"/>
      <c r="B62" s="16"/>
      <c r="C62" s="16"/>
      <c r="D62" s="16"/>
      <c r="E62" s="16"/>
      <c r="F62" s="16"/>
      <c r="G62" s="16"/>
      <c r="H62" s="16"/>
      <c r="I62" s="16"/>
      <c r="J62" s="16"/>
      <c r="K62" s="16"/>
      <c r="L62" s="16"/>
      <c r="M62" s="16"/>
      <c r="N62" s="16"/>
      <c r="O62" s="16"/>
      <c r="P62" s="16"/>
      <c r="Q62" s="16"/>
      <c r="R62" s="16"/>
      <c r="S62" s="16"/>
      <c r="T62" s="16"/>
      <c r="Y62" s="19"/>
      <c r="Z62" s="19"/>
      <c r="AB62" s="16"/>
      <c r="AC62" s="16"/>
      <c r="AD62" s="16"/>
      <c r="AE62" s="16"/>
      <c r="AF62" s="16"/>
      <c r="AG62" s="16"/>
      <c r="AH62" s="16"/>
      <c r="AI62" s="16"/>
      <c r="AJ62" s="16"/>
      <c r="AK62" s="16"/>
      <c r="AL62" s="16"/>
      <c r="AM62" s="16"/>
      <c r="AN62" s="16"/>
      <c r="AO62" s="16"/>
      <c r="AP62" s="16"/>
      <c r="AQ62" s="16"/>
      <c r="AR62" s="16"/>
    </row>
    <row r="63" spans="1:44" s="11" customFormat="1" hidden="1" x14ac:dyDescent="0.2">
      <c r="A63" s="18"/>
      <c r="B63" s="16"/>
      <c r="C63" s="16"/>
      <c r="D63" s="16"/>
      <c r="E63" s="16"/>
      <c r="F63" s="16"/>
      <c r="G63" s="16"/>
      <c r="H63" s="16"/>
      <c r="I63" s="16"/>
      <c r="J63" s="16"/>
      <c r="K63" s="16"/>
      <c r="L63" s="16"/>
      <c r="M63" s="16"/>
      <c r="N63" s="16"/>
      <c r="O63" s="16"/>
      <c r="P63" s="16"/>
      <c r="Q63" s="16"/>
      <c r="R63" s="16"/>
      <c r="S63" s="16"/>
      <c r="T63" s="16"/>
      <c r="Y63" s="19"/>
      <c r="Z63" s="19"/>
      <c r="AB63" s="16"/>
      <c r="AC63" s="16"/>
      <c r="AD63" s="16"/>
      <c r="AE63" s="16"/>
      <c r="AF63" s="16"/>
      <c r="AG63" s="16"/>
      <c r="AH63" s="16"/>
      <c r="AI63" s="16"/>
      <c r="AJ63" s="16"/>
      <c r="AK63" s="16"/>
      <c r="AL63" s="16"/>
      <c r="AM63" s="16"/>
      <c r="AN63" s="16"/>
      <c r="AO63" s="16"/>
      <c r="AP63" s="16"/>
      <c r="AQ63" s="16"/>
      <c r="AR63" s="16"/>
    </row>
    <row r="64" spans="1:44" s="11" customFormat="1" hidden="1" x14ac:dyDescent="0.2">
      <c r="A64" s="18"/>
      <c r="B64" s="16"/>
      <c r="C64" s="16"/>
      <c r="D64" s="16"/>
      <c r="E64" s="16"/>
      <c r="F64" s="16"/>
      <c r="G64" s="16"/>
      <c r="H64" s="16"/>
      <c r="I64" s="16"/>
      <c r="J64" s="16"/>
      <c r="K64" s="16"/>
      <c r="L64" s="16"/>
      <c r="M64" s="16"/>
      <c r="N64" s="16"/>
      <c r="O64" s="16"/>
      <c r="P64" s="16"/>
      <c r="Q64" s="16"/>
      <c r="R64" s="16"/>
      <c r="S64" s="16"/>
      <c r="T64" s="16"/>
      <c r="Y64" s="19"/>
      <c r="Z64" s="19"/>
      <c r="AB64" s="16"/>
      <c r="AC64" s="16"/>
      <c r="AD64" s="16"/>
      <c r="AE64" s="16"/>
      <c r="AF64" s="16"/>
      <c r="AG64" s="16"/>
      <c r="AH64" s="16"/>
      <c r="AI64" s="16"/>
      <c r="AJ64" s="16"/>
      <c r="AK64" s="16"/>
      <c r="AL64" s="16"/>
      <c r="AM64" s="16"/>
      <c r="AN64" s="16"/>
      <c r="AO64" s="16"/>
      <c r="AP64" s="16"/>
      <c r="AQ64" s="16"/>
      <c r="AR64" s="16"/>
    </row>
    <row r="65" spans="1:44" s="11" customFormat="1" hidden="1" x14ac:dyDescent="0.2">
      <c r="A65" s="18"/>
      <c r="B65" s="16"/>
      <c r="C65" s="16"/>
      <c r="D65" s="16"/>
      <c r="E65" s="16"/>
      <c r="F65" s="16"/>
      <c r="G65" s="16"/>
      <c r="H65" s="16"/>
      <c r="I65" s="16"/>
      <c r="J65" s="16"/>
      <c r="K65" s="16"/>
      <c r="L65" s="16"/>
      <c r="M65" s="16"/>
      <c r="N65" s="16"/>
      <c r="O65" s="16"/>
      <c r="P65" s="16"/>
      <c r="Q65" s="16"/>
      <c r="R65" s="16"/>
      <c r="S65" s="16"/>
      <c r="T65" s="16"/>
      <c r="Y65" s="19"/>
      <c r="Z65" s="19"/>
      <c r="AB65" s="16"/>
      <c r="AC65" s="16"/>
      <c r="AD65" s="16"/>
      <c r="AE65" s="16"/>
      <c r="AF65" s="16"/>
      <c r="AG65" s="16"/>
      <c r="AH65" s="16"/>
      <c r="AI65" s="16"/>
      <c r="AJ65" s="16"/>
      <c r="AK65" s="16"/>
      <c r="AL65" s="16"/>
      <c r="AM65" s="16"/>
      <c r="AN65" s="16"/>
      <c r="AO65" s="16"/>
      <c r="AP65" s="16"/>
      <c r="AQ65" s="16"/>
      <c r="AR65" s="16"/>
    </row>
    <row r="66" spans="1:44" s="11" customFormat="1" hidden="1" x14ac:dyDescent="0.2">
      <c r="A66" s="18"/>
      <c r="B66" s="16"/>
      <c r="C66" s="16"/>
      <c r="D66" s="16"/>
      <c r="E66" s="16"/>
      <c r="F66" s="16"/>
      <c r="G66" s="16"/>
      <c r="H66" s="16"/>
      <c r="I66" s="16"/>
      <c r="J66" s="16"/>
      <c r="K66" s="16"/>
      <c r="L66" s="16"/>
      <c r="M66" s="16"/>
      <c r="N66" s="16"/>
      <c r="O66" s="16"/>
      <c r="P66" s="16"/>
      <c r="Q66" s="16"/>
      <c r="R66" s="16"/>
      <c r="S66" s="16"/>
      <c r="T66" s="16"/>
      <c r="Y66" s="19"/>
      <c r="Z66" s="19"/>
      <c r="AB66" s="16"/>
      <c r="AC66" s="16"/>
      <c r="AD66" s="16"/>
      <c r="AE66" s="16"/>
      <c r="AF66" s="16"/>
      <c r="AG66" s="16"/>
      <c r="AH66" s="16"/>
      <c r="AI66" s="16"/>
      <c r="AJ66" s="16"/>
      <c r="AK66" s="16"/>
      <c r="AL66" s="16"/>
      <c r="AM66" s="16"/>
      <c r="AN66" s="16"/>
      <c r="AO66" s="16"/>
      <c r="AP66" s="16"/>
      <c r="AQ66" s="16"/>
      <c r="AR66" s="16"/>
    </row>
    <row r="67" spans="1:44" s="11" customFormat="1" hidden="1" x14ac:dyDescent="0.2">
      <c r="A67" s="18"/>
      <c r="B67" s="16"/>
      <c r="C67" s="16"/>
      <c r="D67" s="16"/>
      <c r="E67" s="16"/>
      <c r="F67" s="16"/>
      <c r="G67" s="16"/>
      <c r="H67" s="16"/>
      <c r="I67" s="16"/>
      <c r="J67" s="16"/>
      <c r="K67" s="16"/>
      <c r="L67" s="16"/>
      <c r="M67" s="16"/>
      <c r="N67" s="16"/>
      <c r="O67" s="16"/>
      <c r="P67" s="16"/>
      <c r="Q67" s="16"/>
      <c r="R67" s="16"/>
      <c r="S67" s="16"/>
      <c r="T67" s="16"/>
      <c r="Y67" s="19"/>
      <c r="Z67" s="19"/>
      <c r="AB67" s="16"/>
      <c r="AC67" s="16"/>
      <c r="AD67" s="16"/>
      <c r="AE67" s="16"/>
      <c r="AF67" s="16"/>
      <c r="AG67" s="16"/>
      <c r="AH67" s="16"/>
      <c r="AI67" s="16"/>
      <c r="AJ67" s="16"/>
      <c r="AK67" s="16"/>
      <c r="AL67" s="16"/>
      <c r="AM67" s="16"/>
      <c r="AN67" s="16"/>
      <c r="AO67" s="16"/>
      <c r="AP67" s="16"/>
      <c r="AQ67" s="16"/>
      <c r="AR67" s="16"/>
    </row>
    <row r="68" spans="1:44" s="11" customFormat="1" hidden="1" x14ac:dyDescent="0.2">
      <c r="A68" s="18"/>
      <c r="B68" s="16"/>
      <c r="C68" s="16"/>
      <c r="D68" s="16"/>
      <c r="E68" s="16"/>
      <c r="F68" s="16"/>
      <c r="G68" s="16"/>
      <c r="H68" s="16"/>
      <c r="I68" s="16"/>
      <c r="J68" s="16"/>
      <c r="K68" s="16"/>
      <c r="L68" s="16"/>
      <c r="M68" s="16"/>
      <c r="N68" s="16"/>
      <c r="O68" s="16"/>
      <c r="P68" s="16"/>
      <c r="Q68" s="16"/>
      <c r="R68" s="16"/>
      <c r="S68" s="16"/>
      <c r="T68" s="16"/>
      <c r="Y68" s="19"/>
      <c r="Z68" s="19"/>
      <c r="AB68" s="16"/>
      <c r="AC68" s="16"/>
      <c r="AD68" s="16"/>
      <c r="AE68" s="16"/>
      <c r="AF68" s="16"/>
      <c r="AG68" s="16"/>
      <c r="AH68" s="16"/>
      <c r="AI68" s="16"/>
      <c r="AJ68" s="16"/>
      <c r="AK68" s="16"/>
      <c r="AL68" s="16"/>
      <c r="AM68" s="16"/>
      <c r="AN68" s="16"/>
      <c r="AO68" s="16"/>
      <c r="AP68" s="16"/>
      <c r="AQ68" s="16"/>
      <c r="AR68" s="16"/>
    </row>
    <row r="69" spans="1:44" s="11" customFormat="1" hidden="1" x14ac:dyDescent="0.2">
      <c r="A69" s="18"/>
      <c r="B69" s="16"/>
      <c r="C69" s="16"/>
      <c r="D69" s="16"/>
      <c r="E69" s="16"/>
      <c r="F69" s="16"/>
      <c r="G69" s="16"/>
      <c r="H69" s="16"/>
      <c r="I69" s="16"/>
      <c r="J69" s="16"/>
      <c r="K69" s="16"/>
      <c r="L69" s="16"/>
      <c r="M69" s="16"/>
      <c r="N69" s="16"/>
      <c r="O69" s="16"/>
      <c r="P69" s="16"/>
      <c r="Q69" s="16"/>
      <c r="R69" s="16"/>
      <c r="S69" s="16"/>
      <c r="T69" s="16"/>
      <c r="Y69" s="19"/>
      <c r="Z69" s="19"/>
      <c r="AB69" s="16"/>
      <c r="AC69" s="16"/>
      <c r="AD69" s="16"/>
      <c r="AE69" s="16"/>
      <c r="AF69" s="16"/>
      <c r="AG69" s="16"/>
      <c r="AH69" s="16"/>
      <c r="AI69" s="16"/>
      <c r="AJ69" s="16"/>
      <c r="AK69" s="16"/>
      <c r="AL69" s="16"/>
      <c r="AM69" s="16"/>
      <c r="AN69" s="16"/>
      <c r="AO69" s="16"/>
      <c r="AP69" s="16"/>
      <c r="AQ69" s="16"/>
      <c r="AR69" s="16"/>
    </row>
    <row r="70" spans="1:44" s="11" customFormat="1" hidden="1" x14ac:dyDescent="0.2">
      <c r="A70" s="18"/>
      <c r="B70" s="16"/>
      <c r="C70" s="16"/>
      <c r="D70" s="16"/>
      <c r="E70" s="16"/>
      <c r="F70" s="16"/>
      <c r="G70" s="16"/>
      <c r="H70" s="16"/>
      <c r="I70" s="16"/>
      <c r="J70" s="16"/>
      <c r="K70" s="16"/>
      <c r="L70" s="16"/>
      <c r="M70" s="16"/>
      <c r="N70" s="16"/>
      <c r="O70" s="16"/>
      <c r="P70" s="16"/>
      <c r="Q70" s="16"/>
      <c r="R70" s="16"/>
      <c r="S70" s="16"/>
      <c r="T70" s="16"/>
      <c r="Y70" s="19"/>
      <c r="Z70" s="19"/>
      <c r="AB70" s="16"/>
      <c r="AC70" s="16"/>
      <c r="AD70" s="16"/>
      <c r="AE70" s="16"/>
      <c r="AF70" s="16"/>
      <c r="AG70" s="16"/>
      <c r="AH70" s="16"/>
      <c r="AI70" s="16"/>
      <c r="AJ70" s="16"/>
      <c r="AK70" s="16"/>
      <c r="AL70" s="16"/>
      <c r="AM70" s="16"/>
      <c r="AN70" s="16"/>
      <c r="AO70" s="16"/>
      <c r="AP70" s="16"/>
      <c r="AQ70" s="16"/>
      <c r="AR70" s="16"/>
    </row>
    <row r="71" spans="1:44" s="11" customFormat="1" hidden="1" x14ac:dyDescent="0.2">
      <c r="A71" s="18"/>
      <c r="B71" s="16"/>
      <c r="C71" s="16"/>
      <c r="D71" s="16"/>
      <c r="E71" s="16"/>
      <c r="F71" s="16"/>
      <c r="G71" s="16"/>
      <c r="H71" s="16"/>
      <c r="I71" s="16"/>
      <c r="J71" s="16"/>
      <c r="K71" s="16"/>
      <c r="L71" s="16"/>
      <c r="M71" s="16"/>
      <c r="N71" s="16"/>
      <c r="O71" s="16"/>
      <c r="P71" s="16"/>
      <c r="Q71" s="16"/>
      <c r="R71" s="16"/>
      <c r="S71" s="16"/>
      <c r="T71" s="16"/>
      <c r="Y71" s="19"/>
      <c r="Z71" s="19"/>
      <c r="AB71" s="16"/>
      <c r="AC71" s="16"/>
      <c r="AD71" s="16"/>
      <c r="AE71" s="16"/>
      <c r="AF71" s="16"/>
      <c r="AG71" s="16"/>
      <c r="AH71" s="16"/>
      <c r="AI71" s="16"/>
      <c r="AJ71" s="16"/>
      <c r="AK71" s="16"/>
      <c r="AL71" s="16"/>
      <c r="AM71" s="16"/>
      <c r="AN71" s="16"/>
      <c r="AO71" s="16"/>
      <c r="AP71" s="16"/>
      <c r="AQ71" s="16"/>
      <c r="AR71" s="16"/>
    </row>
    <row r="72" spans="1:44" s="11" customFormat="1" hidden="1" x14ac:dyDescent="0.2">
      <c r="A72" s="18"/>
      <c r="B72" s="16"/>
      <c r="C72" s="16"/>
      <c r="D72" s="16"/>
      <c r="E72" s="16"/>
      <c r="F72" s="16"/>
      <c r="G72" s="16"/>
      <c r="H72" s="16"/>
      <c r="I72" s="16"/>
      <c r="J72" s="16"/>
      <c r="K72" s="16"/>
      <c r="L72" s="16"/>
      <c r="M72" s="16"/>
      <c r="N72" s="16"/>
      <c r="O72" s="16"/>
      <c r="P72" s="16"/>
      <c r="Q72" s="16"/>
      <c r="R72" s="16"/>
      <c r="S72" s="16"/>
      <c r="T72" s="16"/>
      <c r="Y72" s="19"/>
      <c r="Z72" s="19"/>
      <c r="AB72" s="16"/>
      <c r="AC72" s="16"/>
      <c r="AD72" s="16"/>
      <c r="AE72" s="16"/>
      <c r="AF72" s="16"/>
      <c r="AG72" s="16"/>
      <c r="AH72" s="16"/>
      <c r="AI72" s="16"/>
      <c r="AJ72" s="16"/>
      <c r="AK72" s="16"/>
      <c r="AL72" s="16"/>
      <c r="AM72" s="16"/>
      <c r="AN72" s="16"/>
      <c r="AO72" s="16"/>
      <c r="AP72" s="16"/>
      <c r="AQ72" s="16"/>
      <c r="AR72" s="16"/>
    </row>
    <row r="73" spans="1:44" s="11" customFormat="1" hidden="1" x14ac:dyDescent="0.2">
      <c r="A73" s="18"/>
      <c r="B73" s="16"/>
      <c r="C73" s="16"/>
      <c r="D73" s="16"/>
      <c r="E73" s="16"/>
      <c r="F73" s="16"/>
      <c r="G73" s="16"/>
      <c r="H73" s="16"/>
      <c r="I73" s="16"/>
      <c r="J73" s="16"/>
      <c r="K73" s="16"/>
      <c r="L73" s="16"/>
      <c r="M73" s="16"/>
      <c r="N73" s="16"/>
      <c r="O73" s="16"/>
      <c r="P73" s="16"/>
      <c r="Q73" s="16"/>
      <c r="R73" s="16"/>
      <c r="S73" s="16"/>
      <c r="T73" s="16"/>
      <c r="Y73" s="19"/>
      <c r="Z73" s="19"/>
      <c r="AB73" s="16"/>
      <c r="AC73" s="16"/>
      <c r="AD73" s="16"/>
      <c r="AE73" s="16"/>
      <c r="AF73" s="16"/>
      <c r="AG73" s="16"/>
      <c r="AH73" s="16"/>
      <c r="AI73" s="16"/>
      <c r="AJ73" s="16"/>
      <c r="AK73" s="16"/>
      <c r="AL73" s="16"/>
      <c r="AM73" s="16"/>
      <c r="AN73" s="16"/>
      <c r="AO73" s="16"/>
      <c r="AP73" s="16"/>
      <c r="AQ73" s="16"/>
      <c r="AR73" s="16"/>
    </row>
    <row r="74" spans="1:44" s="11" customFormat="1" hidden="1" x14ac:dyDescent="0.2">
      <c r="A74" s="18"/>
      <c r="B74" s="16"/>
      <c r="C74" s="16"/>
      <c r="D74" s="16"/>
      <c r="E74" s="16"/>
      <c r="F74" s="16"/>
      <c r="G74" s="16"/>
      <c r="H74" s="16"/>
      <c r="I74" s="16"/>
      <c r="J74" s="16"/>
      <c r="K74" s="16"/>
      <c r="L74" s="16"/>
      <c r="M74" s="16"/>
      <c r="N74" s="16"/>
      <c r="O74" s="16"/>
      <c r="P74" s="16"/>
      <c r="Q74" s="16"/>
      <c r="R74" s="16"/>
      <c r="S74" s="16"/>
      <c r="T74" s="16"/>
      <c r="Y74" s="19"/>
      <c r="Z74" s="19"/>
      <c r="AB74" s="16"/>
      <c r="AC74" s="16"/>
      <c r="AD74" s="16"/>
      <c r="AE74" s="16"/>
      <c r="AF74" s="16"/>
      <c r="AG74" s="16"/>
      <c r="AH74" s="16"/>
      <c r="AI74" s="16"/>
      <c r="AJ74" s="16"/>
      <c r="AK74" s="16"/>
      <c r="AL74" s="16"/>
      <c r="AM74" s="16"/>
      <c r="AN74" s="16"/>
      <c r="AO74" s="16"/>
      <c r="AP74" s="16"/>
      <c r="AQ74" s="16"/>
      <c r="AR74" s="16"/>
    </row>
    <row r="75" spans="1:44" s="11" customFormat="1" hidden="1" x14ac:dyDescent="0.2">
      <c r="A75" s="18"/>
      <c r="B75" s="16"/>
      <c r="C75" s="16"/>
      <c r="D75" s="16"/>
      <c r="E75" s="16"/>
      <c r="F75" s="16"/>
      <c r="G75" s="16"/>
      <c r="H75" s="16"/>
      <c r="I75" s="16"/>
      <c r="J75" s="16"/>
      <c r="K75" s="16"/>
      <c r="L75" s="16"/>
      <c r="M75" s="16"/>
      <c r="N75" s="16"/>
      <c r="O75" s="16"/>
      <c r="P75" s="16"/>
      <c r="Q75" s="16"/>
      <c r="R75" s="16"/>
      <c r="S75" s="16"/>
      <c r="T75" s="16"/>
      <c r="Y75" s="19"/>
      <c r="Z75" s="19"/>
      <c r="AB75" s="16"/>
      <c r="AC75" s="16"/>
      <c r="AD75" s="16"/>
      <c r="AE75" s="16"/>
      <c r="AF75" s="16"/>
      <c r="AG75" s="16"/>
      <c r="AH75" s="16"/>
      <c r="AI75" s="16"/>
      <c r="AJ75" s="16"/>
      <c r="AK75" s="16"/>
      <c r="AL75" s="16"/>
      <c r="AM75" s="16"/>
      <c r="AN75" s="16"/>
      <c r="AO75" s="16"/>
      <c r="AP75" s="16"/>
      <c r="AQ75" s="16"/>
      <c r="AR75" s="16"/>
    </row>
    <row r="76" spans="1:44" s="11" customFormat="1" hidden="1" x14ac:dyDescent="0.2">
      <c r="A76" s="18"/>
      <c r="B76" s="16"/>
      <c r="C76" s="16"/>
      <c r="D76" s="16"/>
      <c r="E76" s="16"/>
      <c r="F76" s="16"/>
      <c r="G76" s="16"/>
      <c r="H76" s="16"/>
      <c r="I76" s="16"/>
      <c r="J76" s="16"/>
      <c r="K76" s="16"/>
      <c r="L76" s="16"/>
      <c r="M76" s="16"/>
      <c r="N76" s="16"/>
      <c r="O76" s="16"/>
      <c r="P76" s="16"/>
      <c r="Q76" s="16"/>
      <c r="R76" s="16"/>
      <c r="S76" s="16"/>
      <c r="T76" s="16"/>
      <c r="Y76" s="19"/>
      <c r="Z76" s="19"/>
      <c r="AB76" s="16"/>
      <c r="AC76" s="16"/>
      <c r="AD76" s="16"/>
      <c r="AE76" s="16"/>
      <c r="AF76" s="16"/>
      <c r="AG76" s="16"/>
      <c r="AH76" s="16"/>
      <c r="AI76" s="16"/>
      <c r="AJ76" s="16"/>
      <c r="AK76" s="16"/>
      <c r="AL76" s="16"/>
      <c r="AM76" s="16"/>
      <c r="AN76" s="16"/>
      <c r="AO76" s="16"/>
      <c r="AP76" s="16"/>
      <c r="AQ76" s="16"/>
      <c r="AR76" s="16"/>
    </row>
    <row r="77" spans="1:44" s="11" customFormat="1" hidden="1" x14ac:dyDescent="0.2">
      <c r="A77" s="18"/>
      <c r="B77" s="16"/>
      <c r="C77" s="16"/>
      <c r="D77" s="16"/>
      <c r="E77" s="16"/>
      <c r="F77" s="16"/>
      <c r="G77" s="16"/>
      <c r="H77" s="16"/>
      <c r="I77" s="16"/>
      <c r="J77" s="16"/>
      <c r="K77" s="16"/>
      <c r="L77" s="16"/>
      <c r="M77" s="16"/>
      <c r="N77" s="16"/>
      <c r="O77" s="16"/>
      <c r="P77" s="16"/>
      <c r="Q77" s="16"/>
      <c r="R77" s="16"/>
      <c r="S77" s="16"/>
      <c r="T77" s="16"/>
      <c r="Y77" s="19"/>
      <c r="Z77" s="19"/>
      <c r="AB77" s="16"/>
      <c r="AC77" s="16"/>
      <c r="AD77" s="16"/>
      <c r="AE77" s="16"/>
      <c r="AF77" s="16"/>
      <c r="AG77" s="16"/>
      <c r="AH77" s="16"/>
      <c r="AI77" s="16"/>
      <c r="AJ77" s="16"/>
      <c r="AK77" s="16"/>
      <c r="AL77" s="16"/>
      <c r="AM77" s="16"/>
      <c r="AN77" s="16"/>
      <c r="AO77" s="16"/>
      <c r="AP77" s="16"/>
      <c r="AQ77" s="16"/>
      <c r="AR77" s="16"/>
    </row>
    <row r="78" spans="1:44" s="11" customFormat="1" hidden="1" x14ac:dyDescent="0.2">
      <c r="A78" s="18"/>
      <c r="B78" s="16"/>
      <c r="C78" s="16"/>
      <c r="D78" s="16"/>
      <c r="E78" s="16"/>
      <c r="F78" s="16"/>
      <c r="G78" s="16"/>
      <c r="H78" s="16"/>
      <c r="I78" s="16"/>
      <c r="J78" s="16"/>
      <c r="K78" s="16"/>
      <c r="L78" s="16"/>
      <c r="M78" s="16"/>
      <c r="N78" s="16"/>
      <c r="O78" s="16"/>
      <c r="P78" s="16"/>
      <c r="Q78" s="16"/>
      <c r="R78" s="16"/>
      <c r="S78" s="16"/>
      <c r="T78" s="16"/>
      <c r="Y78" s="19"/>
      <c r="Z78" s="19"/>
      <c r="AB78" s="16"/>
      <c r="AC78" s="16"/>
      <c r="AD78" s="16"/>
      <c r="AE78" s="16"/>
      <c r="AF78" s="16"/>
      <c r="AG78" s="16"/>
      <c r="AH78" s="16"/>
      <c r="AI78" s="16"/>
      <c r="AJ78" s="16"/>
      <c r="AK78" s="16"/>
      <c r="AL78" s="16"/>
      <c r="AM78" s="16"/>
      <c r="AN78" s="16"/>
      <c r="AO78" s="16"/>
      <c r="AP78" s="16"/>
      <c r="AQ78" s="16"/>
      <c r="AR78" s="16"/>
    </row>
    <row r="79" spans="1:44" s="11" customFormat="1" hidden="1" x14ac:dyDescent="0.2">
      <c r="A79" s="18"/>
      <c r="B79" s="16"/>
      <c r="C79" s="16"/>
      <c r="D79" s="16"/>
      <c r="E79" s="16"/>
      <c r="F79" s="16"/>
      <c r="G79" s="16"/>
      <c r="H79" s="16"/>
      <c r="I79" s="16"/>
      <c r="J79" s="16"/>
      <c r="K79" s="16"/>
      <c r="L79" s="16"/>
      <c r="M79" s="16"/>
      <c r="N79" s="16"/>
      <c r="O79" s="16"/>
      <c r="P79" s="16"/>
      <c r="Q79" s="16"/>
      <c r="R79" s="16"/>
      <c r="S79" s="16"/>
      <c r="T79" s="16"/>
      <c r="Y79" s="19"/>
      <c r="Z79" s="19"/>
      <c r="AB79" s="16"/>
      <c r="AC79" s="16"/>
      <c r="AD79" s="16"/>
      <c r="AE79" s="16"/>
      <c r="AF79" s="16"/>
      <c r="AG79" s="16"/>
      <c r="AH79" s="16"/>
      <c r="AI79" s="16"/>
      <c r="AJ79" s="16"/>
      <c r="AK79" s="16"/>
      <c r="AL79" s="16"/>
      <c r="AM79" s="16"/>
      <c r="AN79" s="16"/>
      <c r="AO79" s="16"/>
      <c r="AP79" s="16"/>
      <c r="AQ79" s="16"/>
      <c r="AR79" s="16"/>
    </row>
    <row r="80" spans="1:44" s="11" customFormat="1" hidden="1" x14ac:dyDescent="0.2">
      <c r="A80" s="18"/>
      <c r="B80" s="16"/>
      <c r="C80" s="16"/>
      <c r="D80" s="16"/>
      <c r="E80" s="16"/>
      <c r="F80" s="16"/>
      <c r="G80" s="16"/>
      <c r="H80" s="16"/>
      <c r="I80" s="16"/>
      <c r="J80" s="16"/>
      <c r="K80" s="16"/>
      <c r="L80" s="16"/>
      <c r="M80" s="16"/>
      <c r="N80" s="16"/>
      <c r="O80" s="16"/>
      <c r="P80" s="16"/>
      <c r="Q80" s="16"/>
      <c r="R80" s="16"/>
      <c r="S80" s="16"/>
      <c r="T80" s="16"/>
      <c r="Y80" s="19"/>
      <c r="Z80" s="19"/>
      <c r="AB80" s="16"/>
      <c r="AC80" s="16"/>
      <c r="AD80" s="16"/>
      <c r="AE80" s="16"/>
      <c r="AF80" s="16"/>
      <c r="AG80" s="16"/>
      <c r="AH80" s="16"/>
      <c r="AI80" s="16"/>
      <c r="AJ80" s="16"/>
      <c r="AK80" s="16"/>
      <c r="AL80" s="16"/>
      <c r="AM80" s="16"/>
      <c r="AN80" s="16"/>
      <c r="AO80" s="16"/>
      <c r="AP80" s="16"/>
      <c r="AQ80" s="16"/>
      <c r="AR80" s="16"/>
    </row>
    <row r="81" spans="1:44" s="11" customFormat="1" hidden="1" x14ac:dyDescent="0.2">
      <c r="A81" s="18"/>
      <c r="B81" s="16"/>
      <c r="C81" s="16"/>
      <c r="D81" s="16"/>
      <c r="E81" s="16"/>
      <c r="F81" s="16"/>
      <c r="G81" s="16"/>
      <c r="H81" s="16"/>
      <c r="I81" s="16"/>
      <c r="J81" s="16"/>
      <c r="K81" s="16"/>
      <c r="L81" s="16"/>
      <c r="M81" s="16"/>
      <c r="N81" s="16"/>
      <c r="O81" s="16"/>
      <c r="P81" s="16"/>
      <c r="Q81" s="16"/>
      <c r="R81" s="16"/>
      <c r="S81" s="16"/>
      <c r="T81" s="16"/>
      <c r="Y81" s="19"/>
      <c r="Z81" s="19"/>
      <c r="AB81" s="16"/>
      <c r="AC81" s="16"/>
      <c r="AD81" s="16"/>
      <c r="AE81" s="16"/>
      <c r="AF81" s="16"/>
      <c r="AG81" s="16"/>
      <c r="AH81" s="16"/>
      <c r="AI81" s="16"/>
      <c r="AJ81" s="16"/>
      <c r="AK81" s="16"/>
      <c r="AL81" s="16"/>
      <c r="AM81" s="16"/>
      <c r="AN81" s="16"/>
      <c r="AO81" s="16"/>
      <c r="AP81" s="16"/>
      <c r="AQ81" s="16"/>
      <c r="AR81" s="16"/>
    </row>
    <row r="82" spans="1:44" s="11" customFormat="1" hidden="1" x14ac:dyDescent="0.2">
      <c r="A82" s="18"/>
      <c r="B82" s="16"/>
      <c r="C82" s="16"/>
      <c r="D82" s="16"/>
      <c r="E82" s="16"/>
      <c r="F82" s="16"/>
      <c r="G82" s="16"/>
      <c r="H82" s="16"/>
      <c r="I82" s="16"/>
      <c r="J82" s="16"/>
      <c r="K82" s="16"/>
      <c r="L82" s="16"/>
      <c r="M82" s="16"/>
      <c r="N82" s="16"/>
      <c r="O82" s="16"/>
      <c r="P82" s="16"/>
      <c r="Q82" s="16"/>
      <c r="R82" s="16"/>
      <c r="S82" s="16"/>
      <c r="T82" s="16"/>
      <c r="Y82" s="19"/>
      <c r="Z82" s="19"/>
      <c r="AB82" s="16"/>
      <c r="AC82" s="16"/>
      <c r="AD82" s="16"/>
      <c r="AE82" s="16"/>
      <c r="AF82" s="16"/>
      <c r="AG82" s="16"/>
      <c r="AH82" s="16"/>
      <c r="AI82" s="16"/>
      <c r="AJ82" s="16"/>
      <c r="AK82" s="16"/>
      <c r="AL82" s="16"/>
      <c r="AM82" s="16"/>
      <c r="AN82" s="16"/>
      <c r="AO82" s="16"/>
      <c r="AP82" s="16"/>
      <c r="AQ82" s="16"/>
      <c r="AR82" s="16"/>
    </row>
    <row r="83" spans="1:44" s="11" customFormat="1" hidden="1" x14ac:dyDescent="0.2">
      <c r="A83" s="18"/>
      <c r="B83" s="16"/>
      <c r="C83" s="16"/>
      <c r="D83" s="16"/>
      <c r="E83" s="16"/>
      <c r="F83" s="16"/>
      <c r="G83" s="16"/>
      <c r="H83" s="16"/>
      <c r="I83" s="16"/>
      <c r="J83" s="16"/>
      <c r="K83" s="16"/>
      <c r="L83" s="16"/>
      <c r="M83" s="16"/>
      <c r="N83" s="16"/>
      <c r="O83" s="16"/>
      <c r="P83" s="16"/>
      <c r="Q83" s="16"/>
      <c r="R83" s="16"/>
      <c r="S83" s="16"/>
      <c r="T83" s="16"/>
      <c r="Y83" s="19"/>
      <c r="Z83" s="19"/>
      <c r="AB83" s="16"/>
      <c r="AC83" s="16"/>
      <c r="AD83" s="16"/>
      <c r="AE83" s="16"/>
      <c r="AF83" s="16"/>
      <c r="AG83" s="16"/>
      <c r="AH83" s="16"/>
      <c r="AI83" s="16"/>
      <c r="AJ83" s="16"/>
      <c r="AK83" s="16"/>
      <c r="AL83" s="16"/>
      <c r="AM83" s="16"/>
      <c r="AN83" s="16"/>
      <c r="AO83" s="16"/>
      <c r="AP83" s="16"/>
      <c r="AQ83" s="16"/>
      <c r="AR83" s="16"/>
    </row>
    <row r="84" spans="1:44" s="11" customFormat="1" hidden="1" x14ac:dyDescent="0.2">
      <c r="A84" s="18"/>
      <c r="B84" s="16"/>
      <c r="C84" s="16"/>
      <c r="D84" s="16"/>
      <c r="E84" s="16"/>
      <c r="F84" s="16"/>
      <c r="G84" s="16"/>
      <c r="H84" s="16"/>
      <c r="I84" s="16"/>
      <c r="J84" s="16"/>
      <c r="K84" s="16"/>
      <c r="L84" s="16"/>
      <c r="M84" s="16"/>
      <c r="N84" s="16"/>
      <c r="O84" s="16"/>
      <c r="P84" s="16"/>
      <c r="Q84" s="16"/>
      <c r="R84" s="16"/>
      <c r="S84" s="16"/>
      <c r="T84" s="16"/>
      <c r="Y84" s="19"/>
      <c r="Z84" s="19"/>
      <c r="AB84" s="16"/>
      <c r="AC84" s="16"/>
      <c r="AD84" s="16"/>
      <c r="AE84" s="16"/>
      <c r="AF84" s="16"/>
      <c r="AG84" s="16"/>
      <c r="AH84" s="16"/>
      <c r="AI84" s="16"/>
      <c r="AJ84" s="16"/>
      <c r="AK84" s="16"/>
      <c r="AL84" s="16"/>
      <c r="AM84" s="16"/>
      <c r="AN84" s="16"/>
      <c r="AO84" s="16"/>
      <c r="AP84" s="16"/>
      <c r="AQ84" s="16"/>
      <c r="AR84" s="16"/>
    </row>
    <row r="85" spans="1:44" s="11" customFormat="1" hidden="1" x14ac:dyDescent="0.2">
      <c r="A85" s="18"/>
      <c r="B85" s="16"/>
      <c r="C85" s="16"/>
      <c r="D85" s="16"/>
      <c r="E85" s="16"/>
      <c r="F85" s="16"/>
      <c r="G85" s="16"/>
      <c r="H85" s="16"/>
      <c r="I85" s="16"/>
      <c r="J85" s="16"/>
      <c r="K85" s="16"/>
      <c r="L85" s="16"/>
      <c r="M85" s="16"/>
      <c r="N85" s="16"/>
      <c r="O85" s="16"/>
      <c r="P85" s="16"/>
      <c r="Q85" s="16"/>
      <c r="R85" s="16"/>
      <c r="S85" s="16"/>
      <c r="T85" s="16"/>
      <c r="Y85" s="19"/>
      <c r="Z85" s="19"/>
      <c r="AB85" s="16"/>
      <c r="AC85" s="16"/>
      <c r="AD85" s="16"/>
      <c r="AE85" s="16"/>
      <c r="AF85" s="16"/>
      <c r="AG85" s="16"/>
      <c r="AH85" s="16"/>
      <c r="AI85" s="16"/>
      <c r="AJ85" s="16"/>
      <c r="AK85" s="16"/>
      <c r="AL85" s="16"/>
      <c r="AM85" s="16"/>
      <c r="AN85" s="16"/>
      <c r="AO85" s="16"/>
      <c r="AP85" s="16"/>
      <c r="AQ85" s="16"/>
      <c r="AR85" s="16"/>
    </row>
    <row r="86" spans="1:44" s="11" customFormat="1" hidden="1" x14ac:dyDescent="0.2">
      <c r="A86" s="18"/>
      <c r="B86" s="16"/>
      <c r="C86" s="16"/>
      <c r="D86" s="16"/>
      <c r="E86" s="16"/>
      <c r="F86" s="16"/>
      <c r="G86" s="16"/>
      <c r="H86" s="16"/>
      <c r="I86" s="16"/>
      <c r="J86" s="16"/>
      <c r="K86" s="16"/>
      <c r="L86" s="16"/>
      <c r="M86" s="16"/>
      <c r="N86" s="16"/>
      <c r="O86" s="16"/>
      <c r="P86" s="16"/>
      <c r="Q86" s="16"/>
      <c r="R86" s="16"/>
      <c r="S86" s="16"/>
      <c r="T86" s="16"/>
      <c r="Y86" s="19"/>
      <c r="Z86" s="19"/>
      <c r="AB86" s="16"/>
      <c r="AC86" s="16"/>
      <c r="AD86" s="16"/>
      <c r="AE86" s="16"/>
      <c r="AF86" s="16"/>
      <c r="AG86" s="16"/>
      <c r="AH86" s="16"/>
      <c r="AI86" s="16"/>
      <c r="AJ86" s="16"/>
      <c r="AK86" s="16"/>
      <c r="AL86" s="16"/>
      <c r="AM86" s="16"/>
      <c r="AN86" s="16"/>
      <c r="AO86" s="16"/>
      <c r="AP86" s="16"/>
      <c r="AQ86" s="16"/>
      <c r="AR86" s="16"/>
    </row>
    <row r="87" spans="1:44" s="11" customFormat="1" hidden="1" x14ac:dyDescent="0.2">
      <c r="A87" s="18"/>
      <c r="B87" s="16"/>
      <c r="C87" s="16"/>
      <c r="D87" s="16"/>
      <c r="E87" s="16"/>
      <c r="F87" s="16"/>
      <c r="G87" s="16"/>
      <c r="H87" s="16"/>
      <c r="I87" s="16"/>
      <c r="J87" s="16"/>
      <c r="K87" s="16"/>
      <c r="L87" s="16"/>
      <c r="M87" s="16"/>
      <c r="N87" s="16"/>
      <c r="O87" s="16"/>
      <c r="P87" s="16"/>
      <c r="Q87" s="16"/>
      <c r="R87" s="16"/>
      <c r="S87" s="16"/>
      <c r="T87" s="16"/>
      <c r="Y87" s="19"/>
      <c r="Z87" s="19"/>
      <c r="AB87" s="16"/>
      <c r="AC87" s="16"/>
      <c r="AD87" s="16"/>
      <c r="AE87" s="16"/>
      <c r="AF87" s="16"/>
      <c r="AG87" s="16"/>
      <c r="AH87" s="16"/>
      <c r="AI87" s="16"/>
      <c r="AJ87" s="16"/>
      <c r="AK87" s="16"/>
      <c r="AL87" s="16"/>
      <c r="AM87" s="16"/>
      <c r="AN87" s="16"/>
      <c r="AO87" s="16"/>
      <c r="AP87" s="16"/>
      <c r="AQ87" s="16"/>
      <c r="AR87" s="16"/>
    </row>
    <row r="88" spans="1:44" s="11" customFormat="1" hidden="1" x14ac:dyDescent="0.2">
      <c r="A88" s="18"/>
      <c r="B88" s="16"/>
      <c r="C88" s="16"/>
      <c r="D88" s="16"/>
      <c r="E88" s="16"/>
      <c r="F88" s="16"/>
      <c r="G88" s="16"/>
      <c r="H88" s="16"/>
      <c r="I88" s="16"/>
      <c r="J88" s="16"/>
      <c r="K88" s="16"/>
      <c r="L88" s="16"/>
      <c r="M88" s="16"/>
      <c r="N88" s="16"/>
      <c r="O88" s="16"/>
      <c r="P88" s="16"/>
      <c r="Q88" s="16"/>
      <c r="R88" s="16"/>
      <c r="S88" s="16"/>
      <c r="T88" s="16"/>
      <c r="Y88" s="19"/>
      <c r="Z88" s="19"/>
      <c r="AB88" s="16"/>
      <c r="AC88" s="16"/>
      <c r="AD88" s="16"/>
      <c r="AE88" s="16"/>
      <c r="AF88" s="16"/>
      <c r="AG88" s="16"/>
      <c r="AH88" s="16"/>
      <c r="AI88" s="16"/>
      <c r="AJ88" s="16"/>
      <c r="AK88" s="16"/>
      <c r="AL88" s="16"/>
      <c r="AM88" s="16"/>
      <c r="AN88" s="16"/>
      <c r="AO88" s="16"/>
      <c r="AP88" s="16"/>
      <c r="AQ88" s="16"/>
      <c r="AR88" s="16"/>
    </row>
    <row r="89" spans="1:44" s="11" customFormat="1" hidden="1" x14ac:dyDescent="0.2">
      <c r="A89" s="18"/>
      <c r="B89" s="16"/>
      <c r="C89" s="16"/>
      <c r="D89" s="16"/>
      <c r="E89" s="16"/>
      <c r="F89" s="16"/>
      <c r="G89" s="16"/>
      <c r="H89" s="16"/>
      <c r="I89" s="16"/>
      <c r="J89" s="16"/>
      <c r="K89" s="16"/>
      <c r="L89" s="16"/>
      <c r="M89" s="16"/>
      <c r="N89" s="16"/>
      <c r="O89" s="16"/>
      <c r="P89" s="16"/>
      <c r="Q89" s="16"/>
      <c r="R89" s="16"/>
      <c r="S89" s="16"/>
      <c r="T89" s="16"/>
      <c r="Y89" s="19"/>
      <c r="Z89" s="19"/>
      <c r="AB89" s="16"/>
      <c r="AC89" s="16"/>
      <c r="AD89" s="16"/>
      <c r="AE89" s="16"/>
      <c r="AF89" s="16"/>
      <c r="AG89" s="16"/>
      <c r="AH89" s="16"/>
      <c r="AI89" s="16"/>
      <c r="AJ89" s="16"/>
      <c r="AK89" s="16"/>
      <c r="AL89" s="16"/>
      <c r="AM89" s="16"/>
      <c r="AN89" s="16"/>
      <c r="AO89" s="16"/>
      <c r="AP89" s="16"/>
      <c r="AQ89" s="16"/>
      <c r="AR89" s="16"/>
    </row>
    <row r="90" spans="1:44" s="11" customFormat="1" hidden="1" x14ac:dyDescent="0.2">
      <c r="A90" s="18"/>
      <c r="B90" s="16"/>
      <c r="C90" s="16"/>
      <c r="D90" s="16"/>
      <c r="E90" s="16"/>
      <c r="F90" s="16"/>
      <c r="G90" s="16"/>
      <c r="H90" s="16"/>
      <c r="I90" s="16"/>
      <c r="J90" s="16"/>
      <c r="K90" s="16"/>
      <c r="L90" s="16"/>
      <c r="M90" s="16"/>
      <c r="N90" s="16"/>
      <c r="O90" s="16"/>
      <c r="P90" s="16"/>
      <c r="Q90" s="16"/>
      <c r="R90" s="16"/>
      <c r="S90" s="16"/>
      <c r="T90" s="16"/>
      <c r="Y90" s="19"/>
      <c r="Z90" s="19"/>
      <c r="AB90" s="16"/>
      <c r="AC90" s="16"/>
      <c r="AD90" s="16"/>
      <c r="AE90" s="16"/>
      <c r="AF90" s="16"/>
      <c r="AG90" s="16"/>
      <c r="AH90" s="16"/>
      <c r="AI90" s="16"/>
      <c r="AJ90" s="16"/>
      <c r="AK90" s="16"/>
      <c r="AL90" s="16"/>
      <c r="AM90" s="16"/>
      <c r="AN90" s="16"/>
      <c r="AO90" s="16"/>
      <c r="AP90" s="16"/>
      <c r="AQ90" s="16"/>
      <c r="AR90" s="16"/>
    </row>
    <row r="91" spans="1:44" s="11" customFormat="1" hidden="1" x14ac:dyDescent="0.2">
      <c r="A91" s="18"/>
      <c r="B91" s="16"/>
      <c r="C91" s="16"/>
      <c r="D91" s="16"/>
      <c r="E91" s="16"/>
      <c r="F91" s="16"/>
      <c r="G91" s="16"/>
      <c r="H91" s="16"/>
      <c r="I91" s="16"/>
      <c r="J91" s="16"/>
      <c r="K91" s="16"/>
      <c r="L91" s="16"/>
      <c r="M91" s="16"/>
      <c r="N91" s="16"/>
      <c r="O91" s="16"/>
      <c r="P91" s="16"/>
      <c r="Q91" s="16"/>
      <c r="R91" s="16"/>
      <c r="S91" s="16"/>
      <c r="T91" s="16"/>
      <c r="Y91" s="19"/>
      <c r="Z91" s="19"/>
      <c r="AB91" s="16"/>
      <c r="AC91" s="16"/>
      <c r="AD91" s="16"/>
      <c r="AE91" s="16"/>
      <c r="AF91" s="16"/>
      <c r="AG91" s="16"/>
      <c r="AH91" s="16"/>
      <c r="AI91" s="16"/>
      <c r="AJ91" s="16"/>
      <c r="AK91" s="16"/>
      <c r="AL91" s="16"/>
      <c r="AM91" s="16"/>
      <c r="AN91" s="16"/>
      <c r="AO91" s="16"/>
      <c r="AP91" s="16"/>
      <c r="AQ91" s="16"/>
      <c r="AR91" s="16"/>
    </row>
    <row r="92" spans="1:44" s="11" customFormat="1" hidden="1" x14ac:dyDescent="0.2">
      <c r="A92" s="18"/>
      <c r="B92" s="16"/>
      <c r="C92" s="16"/>
      <c r="D92" s="16"/>
      <c r="E92" s="16"/>
      <c r="F92" s="16"/>
      <c r="G92" s="16"/>
      <c r="H92" s="16"/>
      <c r="I92" s="16"/>
      <c r="J92" s="16"/>
      <c r="K92" s="16"/>
      <c r="L92" s="16"/>
      <c r="M92" s="16"/>
      <c r="N92" s="16"/>
      <c r="O92" s="16"/>
      <c r="P92" s="16"/>
      <c r="Q92" s="16"/>
      <c r="R92" s="16"/>
      <c r="S92" s="16"/>
      <c r="T92" s="16"/>
      <c r="Y92" s="19"/>
      <c r="Z92" s="19"/>
      <c r="AB92" s="16"/>
      <c r="AC92" s="16"/>
      <c r="AD92" s="16"/>
      <c r="AE92" s="16"/>
      <c r="AF92" s="16"/>
      <c r="AG92" s="16"/>
      <c r="AH92" s="16"/>
      <c r="AI92" s="16"/>
      <c r="AJ92" s="16"/>
      <c r="AK92" s="16"/>
      <c r="AL92" s="16"/>
      <c r="AM92" s="16"/>
      <c r="AN92" s="16"/>
      <c r="AO92" s="16"/>
      <c r="AP92" s="16"/>
      <c r="AQ92" s="16"/>
      <c r="AR92" s="16"/>
    </row>
    <row r="93" spans="1:44" s="11" customFormat="1" hidden="1" x14ac:dyDescent="0.2">
      <c r="A93" s="18"/>
      <c r="B93" s="16"/>
      <c r="C93" s="16"/>
      <c r="D93" s="16"/>
      <c r="E93" s="16"/>
      <c r="F93" s="16"/>
      <c r="G93" s="16"/>
      <c r="H93" s="16"/>
      <c r="I93" s="16"/>
      <c r="J93" s="16"/>
      <c r="K93" s="16"/>
      <c r="L93" s="16"/>
      <c r="M93" s="16"/>
      <c r="N93" s="16"/>
      <c r="O93" s="16"/>
      <c r="P93" s="16"/>
      <c r="Q93" s="16"/>
      <c r="R93" s="16"/>
      <c r="S93" s="16"/>
      <c r="T93" s="16"/>
      <c r="Y93" s="19"/>
      <c r="Z93" s="19"/>
      <c r="AB93" s="16"/>
      <c r="AC93" s="16"/>
      <c r="AD93" s="16"/>
      <c r="AE93" s="16"/>
      <c r="AF93" s="16"/>
      <c r="AG93" s="16"/>
      <c r="AH93" s="16"/>
      <c r="AI93" s="16"/>
      <c r="AJ93" s="16"/>
      <c r="AK93" s="16"/>
      <c r="AL93" s="16"/>
      <c r="AM93" s="16"/>
      <c r="AN93" s="16"/>
      <c r="AO93" s="16"/>
      <c r="AP93" s="16"/>
      <c r="AQ93" s="16"/>
      <c r="AR93" s="16"/>
    </row>
    <row r="94" spans="1:44" s="11" customFormat="1" hidden="1" x14ac:dyDescent="0.2">
      <c r="A94" s="18"/>
      <c r="B94" s="16"/>
      <c r="C94" s="16"/>
      <c r="D94" s="16"/>
      <c r="E94" s="16"/>
      <c r="F94" s="16"/>
      <c r="G94" s="16"/>
      <c r="H94" s="16"/>
      <c r="I94" s="16"/>
      <c r="J94" s="16"/>
      <c r="K94" s="16"/>
      <c r="L94" s="16"/>
      <c r="M94" s="16"/>
      <c r="N94" s="16"/>
      <c r="O94" s="16"/>
      <c r="P94" s="16"/>
      <c r="Q94" s="16"/>
      <c r="R94" s="16"/>
      <c r="S94" s="16"/>
      <c r="T94" s="16"/>
      <c r="Y94" s="19"/>
      <c r="Z94" s="19"/>
      <c r="AB94" s="16"/>
      <c r="AC94" s="16"/>
      <c r="AD94" s="16"/>
      <c r="AE94" s="16"/>
      <c r="AF94" s="16"/>
      <c r="AG94" s="16"/>
      <c r="AH94" s="16"/>
      <c r="AI94" s="16"/>
      <c r="AJ94" s="16"/>
      <c r="AK94" s="16"/>
      <c r="AL94" s="16"/>
      <c r="AM94" s="16"/>
      <c r="AN94" s="16"/>
      <c r="AO94" s="16"/>
      <c r="AP94" s="16"/>
      <c r="AQ94" s="16"/>
      <c r="AR94" s="16"/>
    </row>
    <row r="95" spans="1:44" s="11" customFormat="1" hidden="1" x14ac:dyDescent="0.2">
      <c r="A95" s="18"/>
      <c r="B95" s="16"/>
      <c r="C95" s="16"/>
      <c r="D95" s="16"/>
      <c r="E95" s="16"/>
      <c r="F95" s="16"/>
      <c r="G95" s="16"/>
      <c r="H95" s="16"/>
      <c r="I95" s="16"/>
      <c r="J95" s="16"/>
      <c r="K95" s="16"/>
      <c r="L95" s="16"/>
      <c r="M95" s="16"/>
      <c r="N95" s="16"/>
      <c r="O95" s="16"/>
      <c r="P95" s="16"/>
      <c r="Q95" s="16"/>
      <c r="R95" s="16"/>
      <c r="S95" s="16"/>
      <c r="T95" s="16"/>
      <c r="Y95" s="19"/>
      <c r="Z95" s="19"/>
      <c r="AB95" s="16"/>
      <c r="AC95" s="16"/>
      <c r="AD95" s="16"/>
      <c r="AE95" s="16"/>
      <c r="AF95" s="16"/>
      <c r="AG95" s="16"/>
      <c r="AH95" s="16"/>
      <c r="AI95" s="16"/>
      <c r="AJ95" s="16"/>
      <c r="AK95" s="16"/>
      <c r="AL95" s="16"/>
      <c r="AM95" s="16"/>
      <c r="AN95" s="16"/>
      <c r="AO95" s="16"/>
      <c r="AP95" s="16"/>
      <c r="AQ95" s="16"/>
      <c r="AR95" s="16"/>
    </row>
    <row r="96" spans="1:44" s="11" customFormat="1" hidden="1" x14ac:dyDescent="0.2">
      <c r="A96" s="18"/>
      <c r="B96" s="16"/>
      <c r="C96" s="16"/>
      <c r="D96" s="16"/>
      <c r="E96" s="16"/>
      <c r="F96" s="16"/>
      <c r="G96" s="16"/>
      <c r="H96" s="16"/>
      <c r="I96" s="16"/>
      <c r="J96" s="16"/>
      <c r="K96" s="16"/>
      <c r="L96" s="16"/>
      <c r="M96" s="16"/>
      <c r="N96" s="16"/>
      <c r="O96" s="16"/>
      <c r="P96" s="16"/>
      <c r="Q96" s="16"/>
      <c r="R96" s="16"/>
      <c r="S96" s="16"/>
      <c r="T96" s="16"/>
      <c r="Y96" s="19"/>
      <c r="Z96" s="19"/>
      <c r="AB96" s="16"/>
      <c r="AC96" s="16"/>
      <c r="AD96" s="16"/>
      <c r="AE96" s="16"/>
      <c r="AF96" s="16"/>
      <c r="AG96" s="16"/>
      <c r="AH96" s="16"/>
      <c r="AI96" s="16"/>
      <c r="AJ96" s="16"/>
      <c r="AK96" s="16"/>
      <c r="AL96" s="16"/>
      <c r="AM96" s="16"/>
      <c r="AN96" s="16"/>
      <c r="AO96" s="16"/>
      <c r="AP96" s="16"/>
      <c r="AQ96" s="16"/>
      <c r="AR96" s="16"/>
    </row>
    <row r="97" spans="1:44" s="11" customFormat="1" hidden="1" x14ac:dyDescent="0.2">
      <c r="A97" s="18"/>
      <c r="B97" s="16"/>
      <c r="C97" s="16"/>
      <c r="D97" s="16"/>
      <c r="E97" s="16"/>
      <c r="F97" s="16"/>
      <c r="G97" s="16"/>
      <c r="H97" s="16"/>
      <c r="I97" s="16"/>
      <c r="J97" s="16"/>
      <c r="K97" s="16"/>
      <c r="L97" s="16"/>
      <c r="M97" s="16"/>
      <c r="N97" s="16"/>
      <c r="O97" s="16"/>
      <c r="P97" s="16"/>
      <c r="Q97" s="16"/>
      <c r="R97" s="16"/>
      <c r="S97" s="16"/>
      <c r="T97" s="16"/>
      <c r="Y97" s="19"/>
      <c r="Z97" s="19"/>
      <c r="AB97" s="16"/>
      <c r="AC97" s="16"/>
      <c r="AD97" s="16"/>
      <c r="AE97" s="16"/>
      <c r="AF97" s="16"/>
      <c r="AG97" s="16"/>
      <c r="AH97" s="16"/>
      <c r="AI97" s="16"/>
      <c r="AJ97" s="16"/>
      <c r="AK97" s="16"/>
      <c r="AL97" s="16"/>
      <c r="AM97" s="16"/>
      <c r="AN97" s="16"/>
      <c r="AO97" s="16"/>
      <c r="AP97" s="16"/>
      <c r="AQ97" s="16"/>
      <c r="AR97" s="16"/>
    </row>
    <row r="98" spans="1:44" s="11" customFormat="1" hidden="1" x14ac:dyDescent="0.2">
      <c r="A98" s="18"/>
      <c r="B98" s="16"/>
      <c r="C98" s="16"/>
      <c r="D98" s="16"/>
      <c r="E98" s="16"/>
      <c r="F98" s="16"/>
      <c r="G98" s="16"/>
      <c r="H98" s="16"/>
      <c r="I98" s="16"/>
      <c r="J98" s="16"/>
      <c r="K98" s="16"/>
      <c r="L98" s="16"/>
      <c r="M98" s="16"/>
      <c r="N98" s="16"/>
      <c r="O98" s="16"/>
      <c r="P98" s="16"/>
      <c r="Q98" s="16"/>
      <c r="R98" s="16"/>
      <c r="S98" s="16"/>
      <c r="T98" s="16"/>
      <c r="Y98" s="19"/>
      <c r="Z98" s="19"/>
      <c r="AB98" s="16"/>
      <c r="AC98" s="16"/>
      <c r="AD98" s="16"/>
      <c r="AE98" s="16"/>
      <c r="AF98" s="16"/>
      <c r="AG98" s="16"/>
      <c r="AH98" s="16"/>
      <c r="AI98" s="16"/>
      <c r="AJ98" s="16"/>
      <c r="AK98" s="16"/>
      <c r="AL98" s="16"/>
      <c r="AM98" s="16"/>
      <c r="AN98" s="16"/>
      <c r="AO98" s="16"/>
      <c r="AP98" s="16"/>
      <c r="AQ98" s="16"/>
      <c r="AR98" s="16"/>
    </row>
    <row r="99" spans="1:44" s="11" customFormat="1" hidden="1" x14ac:dyDescent="0.2">
      <c r="A99" s="18"/>
      <c r="B99" s="16"/>
      <c r="C99" s="16"/>
      <c r="D99" s="16"/>
      <c r="E99" s="16"/>
      <c r="F99" s="16"/>
      <c r="G99" s="16"/>
      <c r="H99" s="16"/>
      <c r="I99" s="16"/>
      <c r="J99" s="16"/>
      <c r="K99" s="16"/>
      <c r="L99" s="16"/>
      <c r="M99" s="16"/>
      <c r="N99" s="16"/>
      <c r="O99" s="16"/>
      <c r="P99" s="16"/>
      <c r="Q99" s="16"/>
      <c r="R99" s="16"/>
      <c r="S99" s="16"/>
      <c r="T99" s="16"/>
      <c r="Y99" s="19"/>
      <c r="Z99" s="19"/>
      <c r="AB99" s="16"/>
      <c r="AC99" s="16"/>
      <c r="AD99" s="16"/>
      <c r="AE99" s="16"/>
      <c r="AF99" s="16"/>
      <c r="AG99" s="16"/>
      <c r="AH99" s="16"/>
      <c r="AI99" s="16"/>
      <c r="AJ99" s="16"/>
      <c r="AK99" s="16"/>
      <c r="AL99" s="16"/>
      <c r="AM99" s="16"/>
      <c r="AN99" s="16"/>
      <c r="AO99" s="16"/>
      <c r="AP99" s="16"/>
      <c r="AQ99" s="16"/>
      <c r="AR99" s="16"/>
    </row>
    <row r="100" spans="1:44" s="11" customFormat="1" hidden="1" x14ac:dyDescent="0.2">
      <c r="A100" s="18"/>
      <c r="B100" s="16"/>
      <c r="C100" s="16"/>
      <c r="D100" s="16"/>
      <c r="E100" s="16"/>
      <c r="F100" s="16"/>
      <c r="G100" s="16"/>
      <c r="H100" s="16"/>
      <c r="I100" s="16"/>
      <c r="J100" s="16"/>
      <c r="K100" s="16"/>
      <c r="L100" s="16"/>
      <c r="M100" s="16"/>
      <c r="N100" s="16"/>
      <c r="O100" s="16"/>
      <c r="P100" s="16"/>
      <c r="Q100" s="16"/>
      <c r="R100" s="16"/>
      <c r="S100" s="16"/>
      <c r="T100" s="16"/>
      <c r="Y100" s="19"/>
      <c r="Z100" s="19"/>
      <c r="AB100" s="16"/>
      <c r="AC100" s="16"/>
      <c r="AD100" s="16"/>
      <c r="AE100" s="16"/>
      <c r="AF100" s="16"/>
      <c r="AG100" s="16"/>
      <c r="AH100" s="16"/>
      <c r="AI100" s="16"/>
      <c r="AJ100" s="16"/>
      <c r="AK100" s="16"/>
      <c r="AL100" s="16"/>
      <c r="AM100" s="16"/>
      <c r="AN100" s="16"/>
      <c r="AO100" s="16"/>
      <c r="AP100" s="16"/>
      <c r="AQ100" s="16"/>
      <c r="AR100" s="16"/>
    </row>
    <row r="101" spans="1:44" s="11" customFormat="1" hidden="1" x14ac:dyDescent="0.2">
      <c r="A101" s="18"/>
      <c r="B101" s="16"/>
      <c r="C101" s="16"/>
      <c r="D101" s="16"/>
      <c r="E101" s="16"/>
      <c r="F101" s="16"/>
      <c r="G101" s="16"/>
      <c r="H101" s="16"/>
      <c r="I101" s="16"/>
      <c r="J101" s="16"/>
      <c r="K101" s="16"/>
      <c r="L101" s="16"/>
      <c r="M101" s="16"/>
      <c r="N101" s="16"/>
      <c r="O101" s="16"/>
      <c r="P101" s="16"/>
      <c r="Q101" s="16"/>
      <c r="R101" s="16"/>
      <c r="S101" s="16"/>
      <c r="T101" s="16"/>
      <c r="Y101" s="19"/>
      <c r="Z101" s="19"/>
      <c r="AB101" s="16"/>
      <c r="AC101" s="16"/>
      <c r="AD101" s="16"/>
      <c r="AE101" s="16"/>
      <c r="AF101" s="16"/>
      <c r="AG101" s="16"/>
      <c r="AH101" s="16"/>
      <c r="AI101" s="16"/>
      <c r="AJ101" s="16"/>
      <c r="AK101" s="16"/>
      <c r="AL101" s="16"/>
      <c r="AM101" s="16"/>
      <c r="AN101" s="16"/>
      <c r="AO101" s="16"/>
      <c r="AP101" s="16"/>
      <c r="AQ101" s="16"/>
      <c r="AR101" s="16"/>
    </row>
    <row r="102" spans="1:44" s="11" customFormat="1" hidden="1" x14ac:dyDescent="0.2">
      <c r="A102" s="18"/>
      <c r="B102" s="16"/>
      <c r="C102" s="16"/>
      <c r="D102" s="16"/>
      <c r="E102" s="16"/>
      <c r="F102" s="16"/>
      <c r="G102" s="16"/>
      <c r="H102" s="16"/>
      <c r="I102" s="16"/>
      <c r="J102" s="16"/>
      <c r="K102" s="16"/>
      <c r="L102" s="16"/>
      <c r="M102" s="16"/>
      <c r="N102" s="16"/>
      <c r="O102" s="16"/>
      <c r="P102" s="16"/>
      <c r="Q102" s="16"/>
      <c r="R102" s="16"/>
      <c r="S102" s="16"/>
      <c r="T102" s="16"/>
      <c r="Y102" s="19"/>
      <c r="Z102" s="19"/>
      <c r="AB102" s="16"/>
      <c r="AC102" s="16"/>
      <c r="AD102" s="16"/>
      <c r="AE102" s="16"/>
      <c r="AF102" s="16"/>
      <c r="AG102" s="16"/>
      <c r="AH102" s="16"/>
      <c r="AI102" s="16"/>
      <c r="AJ102" s="16"/>
      <c r="AK102" s="16"/>
      <c r="AL102" s="16"/>
      <c r="AM102" s="16"/>
      <c r="AN102" s="16"/>
      <c r="AO102" s="16"/>
      <c r="AP102" s="16"/>
      <c r="AQ102" s="16"/>
      <c r="AR102" s="16"/>
    </row>
    <row r="103" spans="1:44" s="11" customFormat="1" hidden="1" x14ac:dyDescent="0.2">
      <c r="A103" s="18"/>
      <c r="B103" s="16"/>
      <c r="C103" s="16"/>
      <c r="D103" s="16"/>
      <c r="E103" s="16"/>
      <c r="F103" s="16"/>
      <c r="G103" s="16"/>
      <c r="H103" s="16"/>
      <c r="I103" s="16"/>
      <c r="J103" s="16"/>
      <c r="K103" s="16"/>
      <c r="L103" s="16"/>
      <c r="M103" s="16"/>
      <c r="N103" s="16"/>
      <c r="O103" s="16"/>
      <c r="P103" s="16"/>
      <c r="Q103" s="16"/>
      <c r="R103" s="16"/>
      <c r="S103" s="16"/>
      <c r="T103" s="16"/>
      <c r="Y103" s="19"/>
      <c r="Z103" s="19"/>
      <c r="AB103" s="16"/>
      <c r="AC103" s="16"/>
      <c r="AD103" s="16"/>
      <c r="AE103" s="16"/>
      <c r="AF103" s="16"/>
      <c r="AG103" s="16"/>
      <c r="AH103" s="16"/>
      <c r="AI103" s="16"/>
      <c r="AJ103" s="16"/>
      <c r="AK103" s="16"/>
      <c r="AL103" s="16"/>
      <c r="AM103" s="16"/>
      <c r="AN103" s="16"/>
      <c r="AO103" s="16"/>
      <c r="AP103" s="16"/>
      <c r="AQ103" s="16"/>
      <c r="AR103" s="16"/>
    </row>
    <row r="104" spans="1:44" s="11" customFormat="1" hidden="1" x14ac:dyDescent="0.2">
      <c r="A104" s="18"/>
      <c r="B104" s="16"/>
      <c r="C104" s="16"/>
      <c r="D104" s="16"/>
      <c r="E104" s="16"/>
      <c r="F104" s="16"/>
      <c r="G104" s="16"/>
      <c r="H104" s="16"/>
      <c r="I104" s="16"/>
      <c r="J104" s="16"/>
      <c r="K104" s="16"/>
      <c r="L104" s="16"/>
      <c r="M104" s="16"/>
      <c r="N104" s="16"/>
      <c r="O104" s="16"/>
      <c r="P104" s="16"/>
      <c r="Q104" s="16"/>
      <c r="R104" s="16"/>
      <c r="S104" s="16"/>
      <c r="T104" s="16"/>
      <c r="Y104" s="19"/>
      <c r="Z104" s="19"/>
      <c r="AB104" s="16"/>
      <c r="AC104" s="16"/>
      <c r="AD104" s="16"/>
      <c r="AE104" s="16"/>
      <c r="AF104" s="16"/>
      <c r="AG104" s="16"/>
      <c r="AH104" s="16"/>
      <c r="AI104" s="16"/>
      <c r="AJ104" s="16"/>
      <c r="AK104" s="16"/>
      <c r="AL104" s="16"/>
      <c r="AM104" s="16"/>
      <c r="AN104" s="16"/>
      <c r="AO104" s="16"/>
      <c r="AP104" s="16"/>
      <c r="AQ104" s="16"/>
      <c r="AR104" s="16"/>
    </row>
    <row r="105" spans="1:44" s="11" customFormat="1" hidden="1" x14ac:dyDescent="0.2">
      <c r="A105" s="18"/>
      <c r="B105" s="16"/>
      <c r="C105" s="16"/>
      <c r="D105" s="16"/>
      <c r="E105" s="16"/>
      <c r="F105" s="16"/>
      <c r="G105" s="16"/>
      <c r="H105" s="16"/>
      <c r="I105" s="16"/>
      <c r="J105" s="16"/>
      <c r="K105" s="16"/>
      <c r="L105" s="16"/>
      <c r="M105" s="16"/>
      <c r="N105" s="16"/>
      <c r="O105" s="16"/>
      <c r="P105" s="16"/>
      <c r="Q105" s="16"/>
      <c r="R105" s="16"/>
      <c r="S105" s="16"/>
      <c r="T105" s="16"/>
      <c r="Y105" s="19"/>
      <c r="Z105" s="19"/>
      <c r="AB105" s="16"/>
      <c r="AC105" s="16"/>
      <c r="AD105" s="16"/>
      <c r="AE105" s="16"/>
      <c r="AF105" s="16"/>
      <c r="AG105" s="16"/>
      <c r="AH105" s="16"/>
      <c r="AI105" s="16"/>
      <c r="AJ105" s="16"/>
      <c r="AK105" s="16"/>
      <c r="AL105" s="16"/>
      <c r="AM105" s="16"/>
      <c r="AN105" s="16"/>
      <c r="AO105" s="16"/>
      <c r="AP105" s="16"/>
      <c r="AQ105" s="16"/>
      <c r="AR105" s="16"/>
    </row>
    <row r="106" spans="1:44" s="11" customFormat="1" hidden="1" x14ac:dyDescent="0.2">
      <c r="A106" s="18"/>
      <c r="B106" s="16"/>
      <c r="C106" s="16"/>
      <c r="D106" s="16"/>
      <c r="E106" s="16"/>
      <c r="F106" s="16"/>
      <c r="G106" s="16"/>
      <c r="H106" s="16"/>
      <c r="I106" s="16"/>
      <c r="J106" s="16"/>
      <c r="K106" s="16"/>
      <c r="L106" s="16"/>
      <c r="M106" s="16"/>
      <c r="N106" s="16"/>
      <c r="O106" s="16"/>
      <c r="P106" s="16"/>
      <c r="Q106" s="16"/>
      <c r="R106" s="16"/>
      <c r="S106" s="16"/>
      <c r="T106" s="16"/>
      <c r="Y106" s="19"/>
      <c r="Z106" s="19"/>
      <c r="AB106" s="16"/>
      <c r="AC106" s="16"/>
      <c r="AD106" s="16"/>
      <c r="AE106" s="16"/>
      <c r="AF106" s="16"/>
      <c r="AG106" s="16"/>
      <c r="AH106" s="16"/>
      <c r="AI106" s="16"/>
      <c r="AJ106" s="16"/>
      <c r="AK106" s="16"/>
      <c r="AL106" s="16"/>
      <c r="AM106" s="16"/>
      <c r="AN106" s="16"/>
      <c r="AO106" s="16"/>
      <c r="AP106" s="16"/>
      <c r="AQ106" s="16"/>
      <c r="AR106" s="16"/>
    </row>
    <row r="107" spans="1:44" s="11" customFormat="1" hidden="1" x14ac:dyDescent="0.2">
      <c r="A107" s="18"/>
      <c r="B107" s="16"/>
      <c r="C107" s="16"/>
      <c r="D107" s="16"/>
      <c r="E107" s="16"/>
      <c r="F107" s="16"/>
      <c r="G107" s="16"/>
      <c r="H107" s="16"/>
      <c r="I107" s="16"/>
      <c r="J107" s="16"/>
      <c r="K107" s="16"/>
      <c r="L107" s="16"/>
      <c r="M107" s="16"/>
      <c r="N107" s="16"/>
      <c r="O107" s="16"/>
      <c r="P107" s="16"/>
      <c r="Q107" s="16"/>
      <c r="R107" s="16"/>
      <c r="S107" s="16"/>
      <c r="T107" s="16"/>
      <c r="Y107" s="19"/>
      <c r="Z107" s="19"/>
      <c r="AB107" s="16"/>
      <c r="AC107" s="16"/>
      <c r="AD107" s="16"/>
      <c r="AE107" s="16"/>
      <c r="AF107" s="16"/>
      <c r="AG107" s="16"/>
      <c r="AH107" s="16"/>
      <c r="AI107" s="16"/>
      <c r="AJ107" s="16"/>
      <c r="AK107" s="16"/>
      <c r="AL107" s="16"/>
      <c r="AM107" s="16"/>
      <c r="AN107" s="16"/>
      <c r="AO107" s="16"/>
      <c r="AP107" s="16"/>
      <c r="AQ107" s="16"/>
      <c r="AR107" s="16"/>
    </row>
    <row r="108" spans="1:44" s="11" customFormat="1" hidden="1" x14ac:dyDescent="0.2">
      <c r="A108" s="18"/>
      <c r="B108" s="16"/>
      <c r="C108" s="16"/>
      <c r="D108" s="16"/>
      <c r="E108" s="16"/>
      <c r="F108" s="16"/>
      <c r="G108" s="16"/>
      <c r="H108" s="16"/>
      <c r="I108" s="16"/>
      <c r="J108" s="16"/>
      <c r="K108" s="16"/>
      <c r="L108" s="16"/>
      <c r="M108" s="16"/>
      <c r="N108" s="16"/>
      <c r="O108" s="16"/>
      <c r="P108" s="16"/>
      <c r="Q108" s="16"/>
      <c r="R108" s="16"/>
      <c r="S108" s="16"/>
      <c r="T108" s="16"/>
      <c r="Y108" s="19"/>
      <c r="Z108" s="19"/>
      <c r="AB108" s="16"/>
      <c r="AC108" s="16"/>
      <c r="AD108" s="16"/>
      <c r="AE108" s="16"/>
      <c r="AF108" s="16"/>
      <c r="AG108" s="16"/>
      <c r="AH108" s="16"/>
      <c r="AI108" s="16"/>
      <c r="AJ108" s="16"/>
      <c r="AK108" s="16"/>
      <c r="AL108" s="16"/>
      <c r="AM108" s="16"/>
      <c r="AN108" s="16"/>
      <c r="AO108" s="16"/>
      <c r="AP108" s="16"/>
      <c r="AQ108" s="16"/>
      <c r="AR108" s="16"/>
    </row>
    <row r="109" spans="1:44" s="11" customFormat="1" hidden="1" x14ac:dyDescent="0.2">
      <c r="A109" s="18"/>
      <c r="B109" s="16"/>
      <c r="C109" s="16"/>
      <c r="D109" s="16"/>
      <c r="E109" s="16"/>
      <c r="F109" s="16"/>
      <c r="G109" s="16"/>
      <c r="H109" s="16"/>
      <c r="I109" s="16"/>
      <c r="J109" s="16"/>
      <c r="K109" s="16"/>
      <c r="L109" s="16"/>
      <c r="M109" s="16"/>
      <c r="N109" s="16"/>
      <c r="O109" s="16"/>
      <c r="P109" s="16"/>
      <c r="Q109" s="16"/>
      <c r="R109" s="16"/>
      <c r="S109" s="16"/>
      <c r="T109" s="16"/>
      <c r="Y109" s="19"/>
      <c r="Z109" s="19"/>
      <c r="AB109" s="16"/>
      <c r="AC109" s="16"/>
      <c r="AD109" s="16"/>
      <c r="AE109" s="16"/>
      <c r="AF109" s="16"/>
      <c r="AG109" s="16"/>
      <c r="AH109" s="16"/>
      <c r="AI109" s="16"/>
      <c r="AJ109" s="16"/>
      <c r="AK109" s="16"/>
      <c r="AL109" s="16"/>
      <c r="AM109" s="16"/>
      <c r="AN109" s="16"/>
      <c r="AO109" s="16"/>
      <c r="AP109" s="16"/>
      <c r="AQ109" s="16"/>
      <c r="AR109" s="16"/>
    </row>
    <row r="110" spans="1:44" s="11" customFormat="1" hidden="1" x14ac:dyDescent="0.2">
      <c r="A110" s="18"/>
      <c r="B110" s="16"/>
      <c r="C110" s="16"/>
      <c r="D110" s="16"/>
      <c r="E110" s="16"/>
      <c r="F110" s="16"/>
      <c r="G110" s="16"/>
      <c r="H110" s="16"/>
      <c r="I110" s="16"/>
      <c r="J110" s="16"/>
      <c r="K110" s="16"/>
      <c r="L110" s="16"/>
      <c r="M110" s="16"/>
      <c r="N110" s="16"/>
      <c r="O110" s="16"/>
      <c r="P110" s="16"/>
      <c r="Q110" s="16"/>
      <c r="R110" s="16"/>
      <c r="S110" s="16"/>
      <c r="T110" s="16"/>
      <c r="Y110" s="19"/>
      <c r="Z110" s="19"/>
      <c r="AB110" s="16"/>
      <c r="AC110" s="16"/>
      <c r="AD110" s="16"/>
      <c r="AE110" s="16"/>
      <c r="AF110" s="16"/>
      <c r="AG110" s="16"/>
      <c r="AH110" s="16"/>
      <c r="AI110" s="16"/>
      <c r="AJ110" s="16"/>
      <c r="AK110" s="16"/>
      <c r="AL110" s="16"/>
      <c r="AM110" s="16"/>
      <c r="AN110" s="16"/>
      <c r="AO110" s="16"/>
      <c r="AP110" s="16"/>
      <c r="AQ110" s="16"/>
      <c r="AR110" s="16"/>
    </row>
    <row r="111" spans="1:44" s="11" customFormat="1" hidden="1" x14ac:dyDescent="0.2">
      <c r="A111" s="18"/>
      <c r="B111" s="16"/>
      <c r="C111" s="16"/>
      <c r="D111" s="16"/>
      <c r="E111" s="16"/>
      <c r="F111" s="16"/>
      <c r="G111" s="16"/>
      <c r="H111" s="16"/>
      <c r="I111" s="16"/>
      <c r="J111" s="16"/>
      <c r="K111" s="16"/>
      <c r="L111" s="16"/>
      <c r="M111" s="16"/>
      <c r="N111" s="16"/>
      <c r="O111" s="16"/>
      <c r="P111" s="16"/>
      <c r="Q111" s="16"/>
      <c r="R111" s="16"/>
      <c r="S111" s="16"/>
      <c r="T111" s="16"/>
      <c r="Y111" s="19"/>
      <c r="Z111" s="19"/>
      <c r="AB111" s="16"/>
      <c r="AC111" s="16"/>
      <c r="AD111" s="16"/>
      <c r="AE111" s="16"/>
      <c r="AF111" s="16"/>
      <c r="AG111" s="16"/>
      <c r="AH111" s="16"/>
      <c r="AI111" s="16"/>
      <c r="AJ111" s="16"/>
      <c r="AK111" s="16"/>
      <c r="AL111" s="16"/>
      <c r="AM111" s="16"/>
      <c r="AN111" s="16"/>
      <c r="AO111" s="16"/>
      <c r="AP111" s="16"/>
      <c r="AQ111" s="16"/>
      <c r="AR111" s="16"/>
    </row>
    <row r="112" spans="1:44" s="11" customFormat="1" hidden="1" x14ac:dyDescent="0.2">
      <c r="A112" s="18"/>
      <c r="B112" s="16"/>
      <c r="C112" s="16"/>
      <c r="D112" s="16"/>
      <c r="E112" s="16"/>
      <c r="F112" s="16"/>
      <c r="G112" s="16"/>
      <c r="H112" s="16"/>
      <c r="I112" s="16"/>
      <c r="J112" s="16"/>
      <c r="K112" s="16"/>
      <c r="L112" s="16"/>
      <c r="M112" s="16"/>
      <c r="N112" s="16"/>
      <c r="O112" s="16"/>
      <c r="P112" s="16"/>
      <c r="Q112" s="16"/>
      <c r="R112" s="16"/>
      <c r="S112" s="16"/>
      <c r="T112" s="16"/>
      <c r="Y112" s="19"/>
      <c r="Z112" s="19"/>
      <c r="AB112" s="16"/>
      <c r="AC112" s="16"/>
      <c r="AD112" s="16"/>
      <c r="AE112" s="16"/>
      <c r="AF112" s="16"/>
      <c r="AG112" s="16"/>
      <c r="AH112" s="16"/>
      <c r="AI112" s="16"/>
      <c r="AJ112" s="16"/>
      <c r="AK112" s="16"/>
      <c r="AL112" s="16"/>
      <c r="AM112" s="16"/>
      <c r="AN112" s="16"/>
      <c r="AO112" s="16"/>
      <c r="AP112" s="16"/>
      <c r="AQ112" s="16"/>
      <c r="AR112" s="16"/>
    </row>
    <row r="113" spans="1:44" s="11" customFormat="1" hidden="1" x14ac:dyDescent="0.2">
      <c r="A113" s="18"/>
      <c r="B113" s="16"/>
      <c r="C113" s="16"/>
      <c r="D113" s="16"/>
      <c r="E113" s="16"/>
      <c r="F113" s="16"/>
      <c r="G113" s="16"/>
      <c r="H113" s="16"/>
      <c r="I113" s="16"/>
      <c r="J113" s="16"/>
      <c r="K113" s="16"/>
      <c r="L113" s="16"/>
      <c r="M113" s="16"/>
      <c r="N113" s="16"/>
      <c r="O113" s="16"/>
      <c r="P113" s="16"/>
      <c r="Q113" s="16"/>
      <c r="R113" s="16"/>
      <c r="S113" s="16"/>
      <c r="T113" s="16"/>
      <c r="Y113" s="19"/>
      <c r="Z113" s="19"/>
      <c r="AB113" s="16"/>
      <c r="AC113" s="16"/>
      <c r="AD113" s="16"/>
      <c r="AE113" s="16"/>
      <c r="AF113" s="16"/>
      <c r="AG113" s="16"/>
      <c r="AH113" s="16"/>
      <c r="AI113" s="16"/>
      <c r="AJ113" s="16"/>
      <c r="AK113" s="16"/>
      <c r="AL113" s="16"/>
      <c r="AM113" s="16"/>
      <c r="AN113" s="16"/>
      <c r="AO113" s="16"/>
      <c r="AP113" s="16"/>
      <c r="AQ113" s="16"/>
      <c r="AR113" s="16"/>
    </row>
    <row r="114" spans="1:44" s="11" customFormat="1" hidden="1" x14ac:dyDescent="0.2">
      <c r="A114" s="18"/>
      <c r="B114" s="16"/>
      <c r="C114" s="16"/>
      <c r="D114" s="16"/>
      <c r="E114" s="16"/>
      <c r="F114" s="16"/>
      <c r="G114" s="16"/>
      <c r="H114" s="16"/>
      <c r="I114" s="16"/>
      <c r="J114" s="16"/>
      <c r="K114" s="16"/>
      <c r="L114" s="16"/>
      <c r="M114" s="16"/>
      <c r="N114" s="16"/>
      <c r="O114" s="16"/>
      <c r="P114" s="16"/>
      <c r="Q114" s="16"/>
      <c r="R114" s="16"/>
      <c r="S114" s="16"/>
      <c r="T114" s="16"/>
      <c r="Y114" s="19"/>
      <c r="Z114" s="19"/>
      <c r="AB114" s="16"/>
      <c r="AC114" s="16"/>
      <c r="AD114" s="16"/>
      <c r="AE114" s="16"/>
      <c r="AF114" s="16"/>
      <c r="AG114" s="16"/>
      <c r="AH114" s="16"/>
      <c r="AI114" s="16"/>
      <c r="AJ114" s="16"/>
      <c r="AK114" s="16"/>
      <c r="AL114" s="16"/>
      <c r="AM114" s="16"/>
      <c r="AN114" s="16"/>
      <c r="AO114" s="16"/>
      <c r="AP114" s="16"/>
      <c r="AQ114" s="16"/>
      <c r="AR114" s="16"/>
    </row>
    <row r="115" spans="1:44" s="11" customFormat="1" hidden="1" x14ac:dyDescent="0.2">
      <c r="A115" s="18"/>
      <c r="B115" s="16"/>
      <c r="C115" s="16"/>
      <c r="D115" s="16"/>
      <c r="E115" s="16"/>
      <c r="F115" s="16"/>
      <c r="G115" s="16"/>
      <c r="H115" s="16"/>
      <c r="I115" s="16"/>
      <c r="J115" s="16"/>
      <c r="K115" s="16"/>
      <c r="L115" s="16"/>
      <c r="M115" s="16"/>
      <c r="N115" s="16"/>
      <c r="O115" s="16"/>
      <c r="P115" s="16"/>
      <c r="Q115" s="16"/>
      <c r="R115" s="16"/>
      <c r="S115" s="16"/>
      <c r="T115" s="16"/>
      <c r="Y115" s="19"/>
      <c r="Z115" s="19"/>
      <c r="AB115" s="16"/>
      <c r="AC115" s="16"/>
      <c r="AD115" s="16"/>
      <c r="AE115" s="16"/>
      <c r="AF115" s="16"/>
      <c r="AG115" s="16"/>
      <c r="AH115" s="16"/>
      <c r="AI115" s="16"/>
      <c r="AJ115" s="16"/>
      <c r="AK115" s="16"/>
      <c r="AL115" s="16"/>
      <c r="AM115" s="16"/>
      <c r="AN115" s="16"/>
      <c r="AO115" s="16"/>
      <c r="AP115" s="16"/>
      <c r="AQ115" s="16"/>
      <c r="AR115" s="16"/>
    </row>
    <row r="116" spans="1:44" s="11" customFormat="1" hidden="1" x14ac:dyDescent="0.2">
      <c r="A116" s="18"/>
      <c r="B116" s="16"/>
      <c r="C116" s="16"/>
      <c r="D116" s="16"/>
      <c r="E116" s="16"/>
      <c r="F116" s="16"/>
      <c r="G116" s="16"/>
      <c r="H116" s="16"/>
      <c r="I116" s="16"/>
      <c r="J116" s="16"/>
      <c r="K116" s="16"/>
      <c r="L116" s="16"/>
      <c r="M116" s="16"/>
      <c r="N116" s="16"/>
      <c r="O116" s="16"/>
      <c r="P116" s="16"/>
      <c r="Q116" s="16"/>
      <c r="R116" s="16"/>
      <c r="S116" s="16"/>
      <c r="T116" s="16"/>
      <c r="Y116" s="19"/>
      <c r="Z116" s="19"/>
      <c r="AB116" s="16"/>
      <c r="AC116" s="16"/>
      <c r="AD116" s="16"/>
      <c r="AE116" s="16"/>
      <c r="AF116" s="16"/>
      <c r="AG116" s="16"/>
      <c r="AH116" s="16"/>
      <c r="AI116" s="16"/>
      <c r="AJ116" s="16"/>
      <c r="AK116" s="16"/>
      <c r="AL116" s="16"/>
      <c r="AM116" s="16"/>
      <c r="AN116" s="16"/>
      <c r="AO116" s="16"/>
      <c r="AP116" s="16"/>
      <c r="AQ116" s="16"/>
      <c r="AR116" s="16"/>
    </row>
    <row r="117" spans="1:44" s="11" customFormat="1" hidden="1" x14ac:dyDescent="0.2">
      <c r="A117" s="18"/>
      <c r="B117" s="16"/>
      <c r="C117" s="16"/>
      <c r="D117" s="16"/>
      <c r="E117" s="16"/>
      <c r="F117" s="16"/>
      <c r="G117" s="16"/>
      <c r="H117" s="16"/>
      <c r="I117" s="16"/>
      <c r="J117" s="16"/>
      <c r="K117" s="16"/>
      <c r="L117" s="16"/>
      <c r="M117" s="16"/>
      <c r="N117" s="16"/>
      <c r="O117" s="16"/>
      <c r="P117" s="16"/>
      <c r="Q117" s="16"/>
      <c r="R117" s="16"/>
      <c r="S117" s="16"/>
      <c r="T117" s="16"/>
      <c r="Y117" s="19"/>
      <c r="Z117" s="19"/>
      <c r="AB117" s="16"/>
      <c r="AC117" s="16"/>
      <c r="AD117" s="16"/>
      <c r="AE117" s="16"/>
      <c r="AF117" s="16"/>
      <c r="AG117" s="16"/>
      <c r="AH117" s="16"/>
      <c r="AI117" s="16"/>
      <c r="AJ117" s="16"/>
      <c r="AK117" s="16"/>
      <c r="AL117" s="16"/>
      <c r="AM117" s="16"/>
      <c r="AN117" s="16"/>
      <c r="AO117" s="16"/>
      <c r="AP117" s="16"/>
      <c r="AQ117" s="16"/>
      <c r="AR117" s="16"/>
    </row>
    <row r="118" spans="1:44" s="11" customFormat="1" hidden="1" x14ac:dyDescent="0.2">
      <c r="A118" s="18"/>
      <c r="B118" s="16"/>
      <c r="C118" s="16"/>
      <c r="D118" s="16"/>
      <c r="E118" s="16"/>
      <c r="F118" s="16"/>
      <c r="G118" s="16"/>
      <c r="H118" s="16"/>
      <c r="I118" s="16"/>
      <c r="J118" s="16"/>
      <c r="K118" s="16"/>
      <c r="L118" s="16"/>
      <c r="M118" s="16"/>
      <c r="N118" s="16"/>
      <c r="O118" s="16"/>
      <c r="P118" s="16"/>
      <c r="Q118" s="16"/>
      <c r="R118" s="16"/>
      <c r="S118" s="16"/>
      <c r="T118" s="16"/>
      <c r="Y118" s="19"/>
      <c r="Z118" s="19"/>
      <c r="AB118" s="16"/>
      <c r="AC118" s="16"/>
      <c r="AD118" s="16"/>
      <c r="AE118" s="16"/>
      <c r="AF118" s="16"/>
      <c r="AG118" s="16"/>
      <c r="AH118" s="16"/>
      <c r="AI118" s="16"/>
      <c r="AJ118" s="16"/>
      <c r="AK118" s="16"/>
      <c r="AL118" s="16"/>
      <c r="AM118" s="16"/>
      <c r="AN118" s="16"/>
      <c r="AO118" s="16"/>
      <c r="AP118" s="16"/>
      <c r="AQ118" s="16"/>
      <c r="AR118" s="16"/>
    </row>
    <row r="119" spans="1:44" s="11" customFormat="1" hidden="1" x14ac:dyDescent="0.2">
      <c r="A119" s="18"/>
      <c r="B119" s="16"/>
      <c r="C119" s="16"/>
      <c r="D119" s="16"/>
      <c r="E119" s="16"/>
      <c r="F119" s="16"/>
      <c r="G119" s="16"/>
      <c r="H119" s="16"/>
      <c r="I119" s="16"/>
      <c r="J119" s="16"/>
      <c r="K119" s="16"/>
      <c r="L119" s="16"/>
      <c r="M119" s="16"/>
      <c r="N119" s="16"/>
      <c r="O119" s="16"/>
      <c r="P119" s="16"/>
      <c r="Q119" s="16"/>
      <c r="R119" s="16"/>
      <c r="S119" s="16"/>
      <c r="T119" s="16"/>
      <c r="Y119" s="19"/>
      <c r="Z119" s="19"/>
      <c r="AB119" s="16"/>
      <c r="AC119" s="16"/>
      <c r="AD119" s="16"/>
      <c r="AE119" s="16"/>
      <c r="AF119" s="16"/>
      <c r="AG119" s="16"/>
      <c r="AH119" s="16"/>
      <c r="AI119" s="16"/>
      <c r="AJ119" s="16"/>
      <c r="AK119" s="16"/>
      <c r="AL119" s="16"/>
      <c r="AM119" s="16"/>
      <c r="AN119" s="16"/>
      <c r="AO119" s="16"/>
      <c r="AP119" s="16"/>
      <c r="AQ119" s="16"/>
      <c r="AR119" s="16"/>
    </row>
    <row r="120" spans="1:44" s="11" customFormat="1" hidden="1" x14ac:dyDescent="0.2">
      <c r="A120" s="18"/>
      <c r="B120" s="16"/>
      <c r="C120" s="16"/>
      <c r="D120" s="16"/>
      <c r="E120" s="16"/>
      <c r="F120" s="16"/>
      <c r="G120" s="16"/>
      <c r="H120" s="16"/>
      <c r="I120" s="16"/>
      <c r="J120" s="16"/>
      <c r="K120" s="16"/>
      <c r="L120" s="16"/>
      <c r="M120" s="16"/>
      <c r="N120" s="16"/>
      <c r="O120" s="16"/>
      <c r="P120" s="16"/>
      <c r="Q120" s="16"/>
      <c r="R120" s="16"/>
      <c r="S120" s="16"/>
      <c r="T120" s="16"/>
      <c r="Y120" s="19"/>
      <c r="Z120" s="19"/>
      <c r="AB120" s="16"/>
      <c r="AC120" s="16"/>
      <c r="AD120" s="16"/>
      <c r="AE120" s="16"/>
      <c r="AF120" s="16"/>
      <c r="AG120" s="16"/>
      <c r="AH120" s="16"/>
      <c r="AI120" s="16"/>
      <c r="AJ120" s="16"/>
      <c r="AK120" s="16"/>
      <c r="AL120" s="16"/>
      <c r="AM120" s="16"/>
      <c r="AN120" s="16"/>
      <c r="AO120" s="16"/>
      <c r="AP120" s="16"/>
      <c r="AQ120" s="16"/>
      <c r="AR120" s="16"/>
    </row>
    <row r="121" spans="1:44" s="11" customFormat="1" hidden="1" x14ac:dyDescent="0.2">
      <c r="A121" s="18"/>
      <c r="B121" s="16"/>
      <c r="C121" s="16"/>
      <c r="D121" s="16"/>
      <c r="E121" s="16"/>
      <c r="F121" s="16"/>
      <c r="G121" s="16"/>
      <c r="H121" s="16"/>
      <c r="I121" s="16"/>
      <c r="J121" s="16"/>
      <c r="K121" s="16"/>
      <c r="L121" s="16"/>
      <c r="M121" s="16"/>
      <c r="N121" s="16"/>
      <c r="O121" s="16"/>
      <c r="P121" s="16"/>
      <c r="Q121" s="16"/>
      <c r="R121" s="16"/>
      <c r="S121" s="16"/>
      <c r="T121" s="16"/>
      <c r="Y121" s="19"/>
      <c r="Z121" s="19"/>
      <c r="AB121" s="16"/>
      <c r="AC121" s="16"/>
      <c r="AD121" s="16"/>
      <c r="AE121" s="16"/>
      <c r="AF121" s="16"/>
      <c r="AG121" s="16"/>
      <c r="AH121" s="16"/>
      <c r="AI121" s="16"/>
      <c r="AJ121" s="16"/>
      <c r="AK121" s="16"/>
      <c r="AL121" s="16"/>
      <c r="AM121" s="16"/>
      <c r="AN121" s="16"/>
      <c r="AO121" s="16"/>
      <c r="AP121" s="16"/>
      <c r="AQ121" s="16"/>
      <c r="AR121" s="16"/>
    </row>
    <row r="122" spans="1:44" s="11" customFormat="1" hidden="1" x14ac:dyDescent="0.2">
      <c r="A122" s="18"/>
      <c r="B122" s="16"/>
      <c r="C122" s="16"/>
      <c r="D122" s="16"/>
      <c r="E122" s="16"/>
      <c r="F122" s="16"/>
      <c r="G122" s="16"/>
      <c r="H122" s="16"/>
      <c r="I122" s="16"/>
      <c r="J122" s="16"/>
      <c r="K122" s="16"/>
      <c r="L122" s="16"/>
      <c r="M122" s="16"/>
      <c r="N122" s="16"/>
      <c r="O122" s="16"/>
      <c r="P122" s="16"/>
      <c r="Q122" s="16"/>
      <c r="R122" s="16"/>
      <c r="S122" s="16"/>
      <c r="T122" s="16"/>
      <c r="Y122" s="19"/>
      <c r="Z122" s="19"/>
      <c r="AB122" s="16"/>
      <c r="AC122" s="16"/>
      <c r="AD122" s="16"/>
      <c r="AE122" s="16"/>
      <c r="AF122" s="16"/>
      <c r="AG122" s="16"/>
      <c r="AH122" s="16"/>
      <c r="AI122" s="16"/>
      <c r="AJ122" s="16"/>
      <c r="AK122" s="16"/>
      <c r="AL122" s="16"/>
      <c r="AM122" s="16"/>
      <c r="AN122" s="16"/>
      <c r="AO122" s="16"/>
      <c r="AP122" s="16"/>
      <c r="AQ122" s="16"/>
      <c r="AR122" s="16"/>
    </row>
    <row r="123" spans="1:44" s="11" customFormat="1" hidden="1" x14ac:dyDescent="0.2">
      <c r="A123" s="18"/>
      <c r="B123" s="16"/>
      <c r="C123" s="16"/>
      <c r="D123" s="16"/>
      <c r="E123" s="16"/>
      <c r="F123" s="16"/>
      <c r="G123" s="16"/>
      <c r="H123" s="16"/>
      <c r="I123" s="16"/>
      <c r="J123" s="16"/>
      <c r="K123" s="16"/>
      <c r="L123" s="16"/>
      <c r="M123" s="16"/>
      <c r="N123" s="16"/>
      <c r="O123" s="16"/>
      <c r="P123" s="16"/>
      <c r="Q123" s="16"/>
      <c r="R123" s="16"/>
      <c r="S123" s="16"/>
      <c r="T123" s="16"/>
      <c r="Y123" s="19"/>
      <c r="Z123" s="19"/>
      <c r="AB123" s="16"/>
      <c r="AC123" s="16"/>
      <c r="AD123" s="16"/>
      <c r="AE123" s="16"/>
      <c r="AF123" s="16"/>
      <c r="AG123" s="16"/>
      <c r="AH123" s="16"/>
      <c r="AI123" s="16"/>
      <c r="AJ123" s="16"/>
      <c r="AK123" s="16"/>
      <c r="AL123" s="16"/>
      <c r="AM123" s="16"/>
      <c r="AN123" s="16"/>
      <c r="AO123" s="16"/>
      <c r="AP123" s="16"/>
      <c r="AQ123" s="16"/>
      <c r="AR123" s="16"/>
    </row>
    <row r="124" spans="1:44" s="11" customFormat="1" hidden="1" x14ac:dyDescent="0.2">
      <c r="A124" s="18"/>
      <c r="B124" s="16"/>
      <c r="C124" s="16"/>
      <c r="D124" s="16"/>
      <c r="E124" s="16"/>
      <c r="F124" s="16"/>
      <c r="G124" s="16"/>
      <c r="H124" s="16"/>
      <c r="I124" s="16"/>
      <c r="J124" s="16"/>
      <c r="K124" s="16"/>
      <c r="L124" s="16"/>
      <c r="M124" s="16"/>
      <c r="N124" s="16"/>
      <c r="O124" s="16"/>
      <c r="P124" s="16"/>
      <c r="Q124" s="16"/>
      <c r="R124" s="16"/>
      <c r="S124" s="16"/>
      <c r="T124" s="16"/>
      <c r="Y124" s="19"/>
      <c r="Z124" s="19"/>
      <c r="AB124" s="16"/>
      <c r="AC124" s="16"/>
      <c r="AD124" s="16"/>
      <c r="AE124" s="16"/>
      <c r="AF124" s="16"/>
      <c r="AG124" s="16"/>
      <c r="AH124" s="16"/>
      <c r="AI124" s="16"/>
      <c r="AJ124" s="16"/>
      <c r="AK124" s="16"/>
      <c r="AL124" s="16"/>
      <c r="AM124" s="16"/>
      <c r="AN124" s="16"/>
      <c r="AO124" s="16"/>
      <c r="AP124" s="16"/>
      <c r="AQ124" s="16"/>
      <c r="AR124" s="16"/>
    </row>
    <row r="125" spans="1:44" s="11" customFormat="1" hidden="1" x14ac:dyDescent="0.2">
      <c r="A125" s="18"/>
      <c r="B125" s="16"/>
      <c r="C125" s="16"/>
      <c r="D125" s="16"/>
      <c r="E125" s="16"/>
      <c r="F125" s="16"/>
      <c r="G125" s="16"/>
      <c r="H125" s="16"/>
      <c r="I125" s="16"/>
      <c r="J125" s="16"/>
      <c r="K125" s="16"/>
      <c r="L125" s="16"/>
      <c r="M125" s="16"/>
      <c r="N125" s="16"/>
      <c r="O125" s="16"/>
      <c r="P125" s="16"/>
      <c r="Q125" s="16"/>
      <c r="R125" s="16"/>
      <c r="S125" s="16"/>
      <c r="T125" s="16"/>
      <c r="Y125" s="19"/>
      <c r="Z125" s="19"/>
      <c r="AB125" s="16"/>
      <c r="AC125" s="16"/>
      <c r="AD125" s="16"/>
      <c r="AE125" s="16"/>
      <c r="AF125" s="16"/>
      <c r="AG125" s="16"/>
      <c r="AH125" s="16"/>
      <c r="AI125" s="16"/>
      <c r="AJ125" s="16"/>
      <c r="AK125" s="16"/>
      <c r="AL125" s="16"/>
      <c r="AM125" s="16"/>
      <c r="AN125" s="16"/>
      <c r="AO125" s="16"/>
      <c r="AP125" s="16"/>
      <c r="AQ125" s="16"/>
      <c r="AR125" s="16"/>
    </row>
    <row r="126" spans="1:44" s="11" customFormat="1" hidden="1" x14ac:dyDescent="0.2">
      <c r="A126" s="18"/>
      <c r="B126" s="16"/>
      <c r="C126" s="16"/>
      <c r="D126" s="16"/>
      <c r="E126" s="16"/>
      <c r="F126" s="16"/>
      <c r="G126" s="16"/>
      <c r="H126" s="16"/>
      <c r="I126" s="16"/>
      <c r="J126" s="16"/>
      <c r="K126" s="16"/>
      <c r="L126" s="16"/>
      <c r="M126" s="16"/>
      <c r="N126" s="16"/>
      <c r="O126" s="16"/>
      <c r="P126" s="16"/>
      <c r="Q126" s="16"/>
      <c r="R126" s="16"/>
      <c r="S126" s="16"/>
      <c r="T126" s="16"/>
      <c r="Y126" s="19"/>
      <c r="Z126" s="19"/>
      <c r="AB126" s="16"/>
      <c r="AC126" s="16"/>
      <c r="AD126" s="16"/>
      <c r="AE126" s="16"/>
      <c r="AF126" s="16"/>
      <c r="AG126" s="16"/>
      <c r="AH126" s="16"/>
      <c r="AI126" s="16"/>
      <c r="AJ126" s="16"/>
      <c r="AK126" s="16"/>
      <c r="AL126" s="16"/>
      <c r="AM126" s="16"/>
      <c r="AN126" s="16"/>
      <c r="AO126" s="16"/>
      <c r="AP126" s="16"/>
      <c r="AQ126" s="16"/>
      <c r="AR126" s="16"/>
    </row>
    <row r="127" spans="1:44" s="11" customFormat="1" hidden="1" x14ac:dyDescent="0.2">
      <c r="A127" s="18"/>
      <c r="B127" s="16"/>
      <c r="C127" s="16"/>
      <c r="D127" s="16"/>
      <c r="E127" s="16"/>
      <c r="F127" s="16"/>
      <c r="G127" s="16"/>
      <c r="H127" s="16"/>
      <c r="I127" s="16"/>
      <c r="J127" s="16"/>
      <c r="K127" s="16"/>
      <c r="L127" s="16"/>
      <c r="M127" s="16"/>
      <c r="N127" s="16"/>
      <c r="O127" s="16"/>
      <c r="P127" s="16"/>
      <c r="Q127" s="16"/>
      <c r="R127" s="16"/>
      <c r="S127" s="16"/>
      <c r="T127" s="16"/>
      <c r="Y127" s="19"/>
      <c r="Z127" s="19"/>
      <c r="AB127" s="16"/>
      <c r="AC127" s="16"/>
      <c r="AD127" s="16"/>
      <c r="AE127" s="16"/>
      <c r="AF127" s="16"/>
      <c r="AG127" s="16"/>
      <c r="AH127" s="16"/>
      <c r="AI127" s="16"/>
      <c r="AJ127" s="16"/>
      <c r="AK127" s="16"/>
      <c r="AL127" s="16"/>
      <c r="AM127" s="16"/>
      <c r="AN127" s="16"/>
      <c r="AO127" s="16"/>
      <c r="AP127" s="16"/>
      <c r="AQ127" s="16"/>
      <c r="AR127" s="16"/>
    </row>
    <row r="128" spans="1:44" s="11" customFormat="1" hidden="1" x14ac:dyDescent="0.2">
      <c r="A128" s="18"/>
      <c r="B128" s="16"/>
      <c r="C128" s="16"/>
      <c r="D128" s="16"/>
      <c r="E128" s="16"/>
      <c r="F128" s="16"/>
      <c r="G128" s="16"/>
      <c r="H128" s="16"/>
      <c r="I128" s="16"/>
      <c r="J128" s="16"/>
      <c r="K128" s="16"/>
      <c r="L128" s="16"/>
      <c r="M128" s="16"/>
      <c r="N128" s="16"/>
      <c r="O128" s="16"/>
      <c r="P128" s="16"/>
      <c r="Q128" s="16"/>
      <c r="R128" s="16"/>
      <c r="S128" s="16"/>
      <c r="T128" s="16"/>
      <c r="Y128" s="19"/>
      <c r="Z128" s="19"/>
      <c r="AB128" s="16"/>
      <c r="AC128" s="16"/>
      <c r="AD128" s="16"/>
      <c r="AE128" s="16"/>
      <c r="AF128" s="16"/>
      <c r="AG128" s="16"/>
      <c r="AH128" s="16"/>
      <c r="AI128" s="16"/>
      <c r="AJ128" s="16"/>
      <c r="AK128" s="16"/>
      <c r="AL128" s="16"/>
      <c r="AM128" s="16"/>
      <c r="AN128" s="16"/>
      <c r="AO128" s="16"/>
      <c r="AP128" s="16"/>
      <c r="AQ128" s="16"/>
      <c r="AR128" s="16"/>
    </row>
    <row r="129" spans="1:44" s="11" customFormat="1" hidden="1" x14ac:dyDescent="0.2">
      <c r="A129" s="18"/>
      <c r="B129" s="16"/>
      <c r="C129" s="16"/>
      <c r="D129" s="16"/>
      <c r="E129" s="16"/>
      <c r="F129" s="16"/>
      <c r="G129" s="16"/>
      <c r="H129" s="16"/>
      <c r="I129" s="16"/>
      <c r="J129" s="16"/>
      <c r="K129" s="16"/>
      <c r="L129" s="16"/>
      <c r="M129" s="16"/>
      <c r="N129" s="16"/>
      <c r="O129" s="16"/>
      <c r="P129" s="16"/>
      <c r="Q129" s="16"/>
      <c r="R129" s="16"/>
      <c r="S129" s="16"/>
      <c r="T129" s="16"/>
      <c r="Y129" s="19"/>
      <c r="Z129" s="19"/>
      <c r="AB129" s="16"/>
      <c r="AC129" s="16"/>
      <c r="AD129" s="16"/>
      <c r="AE129" s="16"/>
      <c r="AF129" s="16"/>
      <c r="AG129" s="16"/>
      <c r="AH129" s="16"/>
      <c r="AI129" s="16"/>
      <c r="AJ129" s="16"/>
      <c r="AK129" s="16"/>
      <c r="AL129" s="16"/>
      <c r="AM129" s="16"/>
      <c r="AN129" s="16"/>
      <c r="AO129" s="16"/>
      <c r="AP129" s="16"/>
      <c r="AQ129" s="16"/>
      <c r="AR129" s="16"/>
    </row>
    <row r="130" spans="1:44" s="11" customFormat="1" hidden="1" x14ac:dyDescent="0.2">
      <c r="A130" s="18"/>
      <c r="B130" s="16"/>
      <c r="C130" s="16"/>
      <c r="D130" s="16"/>
      <c r="E130" s="16"/>
      <c r="F130" s="16"/>
      <c r="G130" s="16"/>
      <c r="H130" s="16"/>
      <c r="I130" s="16"/>
      <c r="J130" s="16"/>
      <c r="K130" s="16"/>
      <c r="L130" s="16"/>
      <c r="M130" s="16"/>
      <c r="N130" s="16"/>
      <c r="O130" s="16"/>
      <c r="P130" s="16"/>
      <c r="Q130" s="16"/>
      <c r="R130" s="16"/>
      <c r="S130" s="16"/>
      <c r="T130" s="16"/>
      <c r="Y130" s="19"/>
      <c r="Z130" s="19"/>
      <c r="AB130" s="16"/>
      <c r="AC130" s="16"/>
      <c r="AD130" s="16"/>
      <c r="AE130" s="16"/>
      <c r="AF130" s="16"/>
      <c r="AG130" s="16"/>
      <c r="AH130" s="16"/>
      <c r="AI130" s="16"/>
      <c r="AJ130" s="16"/>
      <c r="AK130" s="16"/>
      <c r="AL130" s="16"/>
      <c r="AM130" s="16"/>
      <c r="AN130" s="16"/>
      <c r="AO130" s="16"/>
      <c r="AP130" s="16"/>
      <c r="AQ130" s="16"/>
      <c r="AR130" s="16"/>
    </row>
    <row r="131" spans="1:44" s="11" customFormat="1" hidden="1" x14ac:dyDescent="0.2">
      <c r="A131" s="18"/>
      <c r="B131" s="16"/>
      <c r="C131" s="16"/>
      <c r="D131" s="16"/>
      <c r="E131" s="16"/>
      <c r="F131" s="16"/>
      <c r="G131" s="16"/>
      <c r="H131" s="16"/>
      <c r="I131" s="16"/>
      <c r="J131" s="16"/>
      <c r="K131" s="16"/>
      <c r="L131" s="16"/>
      <c r="M131" s="16"/>
      <c r="N131" s="16"/>
      <c r="O131" s="16"/>
      <c r="P131" s="16"/>
      <c r="Q131" s="16"/>
      <c r="R131" s="16"/>
      <c r="S131" s="16"/>
      <c r="T131" s="16"/>
      <c r="Y131" s="19"/>
      <c r="Z131" s="19"/>
      <c r="AB131" s="16"/>
      <c r="AC131" s="16"/>
      <c r="AD131" s="16"/>
      <c r="AE131" s="16"/>
      <c r="AF131" s="16"/>
      <c r="AG131" s="16"/>
      <c r="AH131" s="16"/>
      <c r="AI131" s="16"/>
      <c r="AJ131" s="16"/>
      <c r="AK131" s="16"/>
      <c r="AL131" s="16"/>
      <c r="AM131" s="16"/>
      <c r="AN131" s="16"/>
      <c r="AO131" s="16"/>
      <c r="AP131" s="16"/>
      <c r="AQ131" s="16"/>
      <c r="AR131" s="16"/>
    </row>
    <row r="132" spans="1:44" s="11" customFormat="1" hidden="1" x14ac:dyDescent="0.2">
      <c r="A132" s="18"/>
      <c r="B132" s="16"/>
      <c r="C132" s="16"/>
      <c r="D132" s="16"/>
      <c r="E132" s="16"/>
      <c r="F132" s="16"/>
      <c r="G132" s="16"/>
      <c r="H132" s="16"/>
      <c r="I132" s="16"/>
      <c r="J132" s="16"/>
      <c r="K132" s="16"/>
      <c r="L132" s="16"/>
      <c r="M132" s="16"/>
      <c r="N132" s="16"/>
      <c r="O132" s="16"/>
      <c r="P132" s="16"/>
      <c r="Q132" s="16"/>
      <c r="R132" s="16"/>
      <c r="S132" s="16"/>
      <c r="T132" s="16"/>
      <c r="Y132" s="19"/>
      <c r="Z132" s="19"/>
      <c r="AB132" s="16"/>
      <c r="AC132" s="16"/>
      <c r="AD132" s="16"/>
      <c r="AE132" s="16"/>
      <c r="AF132" s="16"/>
      <c r="AG132" s="16"/>
      <c r="AH132" s="16"/>
      <c r="AI132" s="16"/>
      <c r="AJ132" s="16"/>
      <c r="AK132" s="16"/>
      <c r="AL132" s="16"/>
      <c r="AM132" s="16"/>
      <c r="AN132" s="16"/>
      <c r="AO132" s="16"/>
      <c r="AP132" s="16"/>
      <c r="AQ132" s="16"/>
      <c r="AR132" s="16"/>
    </row>
    <row r="133" spans="1:44" s="11" customFormat="1" hidden="1" x14ac:dyDescent="0.2">
      <c r="A133" s="18"/>
      <c r="B133" s="16"/>
      <c r="C133" s="16"/>
      <c r="D133" s="16"/>
      <c r="E133" s="16"/>
      <c r="F133" s="16"/>
      <c r="G133" s="16"/>
      <c r="H133" s="16"/>
      <c r="I133" s="16"/>
      <c r="J133" s="16"/>
      <c r="K133" s="16"/>
      <c r="L133" s="16"/>
      <c r="M133" s="16"/>
      <c r="N133" s="16"/>
      <c r="O133" s="16"/>
      <c r="P133" s="16"/>
      <c r="Q133" s="16"/>
      <c r="R133" s="16"/>
      <c r="S133" s="16"/>
      <c r="T133" s="16"/>
      <c r="Y133" s="19"/>
      <c r="Z133" s="19"/>
      <c r="AB133" s="16"/>
      <c r="AC133" s="16"/>
      <c r="AD133" s="16"/>
      <c r="AE133" s="16"/>
      <c r="AF133" s="16"/>
      <c r="AG133" s="16"/>
      <c r="AH133" s="16"/>
      <c r="AI133" s="16"/>
      <c r="AJ133" s="16"/>
      <c r="AK133" s="16"/>
      <c r="AL133" s="16"/>
      <c r="AM133" s="16"/>
      <c r="AN133" s="16"/>
      <c r="AO133" s="16"/>
      <c r="AP133" s="16"/>
      <c r="AQ133" s="16"/>
      <c r="AR133" s="16"/>
    </row>
    <row r="134" spans="1:44" s="11" customFormat="1" hidden="1" x14ac:dyDescent="0.2">
      <c r="A134" s="18"/>
      <c r="B134" s="16"/>
      <c r="C134" s="16"/>
      <c r="D134" s="16"/>
      <c r="E134" s="16"/>
      <c r="F134" s="16"/>
      <c r="G134" s="16"/>
      <c r="H134" s="16"/>
      <c r="I134" s="16"/>
      <c r="J134" s="16"/>
      <c r="K134" s="16"/>
      <c r="L134" s="16"/>
      <c r="M134" s="16"/>
      <c r="N134" s="16"/>
      <c r="O134" s="16"/>
      <c r="P134" s="16"/>
      <c r="Q134" s="16"/>
      <c r="R134" s="16"/>
      <c r="S134" s="16"/>
      <c r="T134" s="16"/>
      <c r="Y134" s="19"/>
      <c r="Z134" s="19"/>
      <c r="AB134" s="16"/>
      <c r="AC134" s="16"/>
      <c r="AD134" s="16"/>
      <c r="AE134" s="16"/>
      <c r="AF134" s="16"/>
      <c r="AG134" s="16"/>
      <c r="AH134" s="16"/>
      <c r="AI134" s="16"/>
      <c r="AJ134" s="16"/>
      <c r="AK134" s="16"/>
      <c r="AL134" s="16"/>
      <c r="AM134" s="16"/>
      <c r="AN134" s="16"/>
      <c r="AO134" s="16"/>
      <c r="AP134" s="16"/>
      <c r="AQ134" s="16"/>
      <c r="AR134" s="16"/>
    </row>
    <row r="135" spans="1:44" s="11" customFormat="1" hidden="1" x14ac:dyDescent="0.2">
      <c r="A135" s="18"/>
      <c r="B135" s="16"/>
      <c r="C135" s="16"/>
      <c r="D135" s="16"/>
      <c r="E135" s="16"/>
      <c r="F135" s="16"/>
      <c r="G135" s="16"/>
      <c r="H135" s="16"/>
      <c r="I135" s="16"/>
      <c r="J135" s="16"/>
      <c r="K135" s="16"/>
      <c r="L135" s="16"/>
      <c r="M135" s="16"/>
      <c r="N135" s="16"/>
      <c r="O135" s="16"/>
      <c r="P135" s="16"/>
      <c r="Q135" s="16"/>
      <c r="R135" s="16"/>
      <c r="S135" s="16"/>
      <c r="T135" s="16"/>
      <c r="Y135" s="19"/>
      <c r="Z135" s="19"/>
      <c r="AB135" s="16"/>
      <c r="AC135" s="16"/>
      <c r="AD135" s="16"/>
      <c r="AE135" s="16"/>
      <c r="AF135" s="16"/>
      <c r="AG135" s="16"/>
      <c r="AH135" s="16"/>
      <c r="AI135" s="16"/>
      <c r="AJ135" s="16"/>
      <c r="AK135" s="16"/>
      <c r="AL135" s="16"/>
      <c r="AM135" s="16"/>
      <c r="AN135" s="16"/>
      <c r="AO135" s="16"/>
      <c r="AP135" s="16"/>
      <c r="AQ135" s="16"/>
      <c r="AR135" s="16"/>
    </row>
    <row r="136" spans="1:44" s="11" customFormat="1" hidden="1" x14ac:dyDescent="0.2">
      <c r="A136" s="18"/>
      <c r="B136" s="16"/>
      <c r="C136" s="16"/>
      <c r="D136" s="16"/>
      <c r="E136" s="16"/>
      <c r="F136" s="16"/>
      <c r="G136" s="16"/>
      <c r="H136" s="16"/>
      <c r="I136" s="16"/>
      <c r="J136" s="16"/>
      <c r="K136" s="16"/>
      <c r="L136" s="16"/>
      <c r="M136" s="16"/>
      <c r="N136" s="16"/>
      <c r="O136" s="16"/>
      <c r="P136" s="16"/>
      <c r="Q136" s="16"/>
      <c r="R136" s="16"/>
      <c r="S136" s="16"/>
      <c r="T136" s="16"/>
      <c r="Y136" s="19"/>
      <c r="Z136" s="19"/>
      <c r="AB136" s="16"/>
      <c r="AC136" s="16"/>
      <c r="AD136" s="16"/>
      <c r="AE136" s="16"/>
      <c r="AF136" s="16"/>
      <c r="AG136" s="16"/>
      <c r="AH136" s="16"/>
      <c r="AI136" s="16"/>
      <c r="AJ136" s="16"/>
      <c r="AK136" s="16"/>
      <c r="AL136" s="16"/>
      <c r="AM136" s="16"/>
      <c r="AN136" s="16"/>
      <c r="AO136" s="16"/>
      <c r="AP136" s="16"/>
      <c r="AQ136" s="16"/>
      <c r="AR136" s="16"/>
    </row>
    <row r="137" spans="1:44" s="11" customFormat="1" hidden="1" x14ac:dyDescent="0.2">
      <c r="A137" s="18"/>
      <c r="B137" s="16"/>
      <c r="C137" s="16"/>
      <c r="D137" s="16"/>
      <c r="E137" s="16"/>
      <c r="F137" s="16"/>
      <c r="G137" s="16"/>
      <c r="H137" s="16"/>
      <c r="I137" s="16"/>
      <c r="J137" s="16"/>
      <c r="K137" s="16"/>
      <c r="L137" s="16"/>
      <c r="M137" s="16"/>
      <c r="N137" s="16"/>
      <c r="O137" s="16"/>
      <c r="P137" s="16"/>
      <c r="Q137" s="16"/>
      <c r="R137" s="16"/>
      <c r="S137" s="16"/>
      <c r="T137" s="16"/>
      <c r="Y137" s="19"/>
      <c r="Z137" s="19"/>
      <c r="AB137" s="16"/>
      <c r="AC137" s="16"/>
      <c r="AD137" s="16"/>
      <c r="AE137" s="16"/>
      <c r="AF137" s="16"/>
      <c r="AG137" s="16"/>
      <c r="AH137" s="16"/>
      <c r="AI137" s="16"/>
      <c r="AJ137" s="16"/>
      <c r="AK137" s="16"/>
      <c r="AL137" s="16"/>
      <c r="AM137" s="16"/>
      <c r="AN137" s="16"/>
      <c r="AO137" s="16"/>
      <c r="AP137" s="16"/>
      <c r="AQ137" s="16"/>
      <c r="AR137" s="16"/>
    </row>
    <row r="138" spans="1:44" s="11" customFormat="1" hidden="1" x14ac:dyDescent="0.2">
      <c r="A138" s="18"/>
      <c r="B138" s="16"/>
      <c r="C138" s="16"/>
      <c r="D138" s="16"/>
      <c r="E138" s="16"/>
      <c r="F138" s="16"/>
      <c r="G138" s="16"/>
      <c r="H138" s="16"/>
      <c r="I138" s="16"/>
      <c r="J138" s="16"/>
      <c r="K138" s="16"/>
      <c r="L138" s="16"/>
      <c r="M138" s="16"/>
      <c r="N138" s="16"/>
      <c r="O138" s="16"/>
      <c r="P138" s="16"/>
      <c r="Q138" s="16"/>
      <c r="R138" s="16"/>
      <c r="S138" s="16"/>
      <c r="T138" s="16"/>
      <c r="Y138" s="19"/>
      <c r="Z138" s="19"/>
      <c r="AB138" s="16"/>
      <c r="AC138" s="16"/>
      <c r="AD138" s="16"/>
      <c r="AE138" s="16"/>
      <c r="AF138" s="16"/>
      <c r="AG138" s="16"/>
      <c r="AH138" s="16"/>
      <c r="AI138" s="16"/>
      <c r="AJ138" s="16"/>
      <c r="AK138" s="16"/>
      <c r="AL138" s="16"/>
      <c r="AM138" s="16"/>
      <c r="AN138" s="16"/>
      <c r="AO138" s="16"/>
      <c r="AP138" s="16"/>
      <c r="AQ138" s="16"/>
      <c r="AR138" s="16"/>
    </row>
    <row r="139" spans="1:44" s="11" customFormat="1" hidden="1" x14ac:dyDescent="0.2">
      <c r="A139" s="18"/>
      <c r="B139" s="16"/>
      <c r="C139" s="16"/>
      <c r="D139" s="16"/>
      <c r="E139" s="16"/>
      <c r="F139" s="16"/>
      <c r="G139" s="16"/>
      <c r="H139" s="16"/>
      <c r="I139" s="16"/>
      <c r="J139" s="16"/>
      <c r="K139" s="16"/>
      <c r="L139" s="16"/>
      <c r="M139" s="16"/>
      <c r="N139" s="16"/>
      <c r="O139" s="16"/>
      <c r="P139" s="16"/>
      <c r="Q139" s="16"/>
      <c r="R139" s="16"/>
      <c r="S139" s="16"/>
      <c r="T139" s="16"/>
      <c r="Y139" s="19"/>
      <c r="Z139" s="19"/>
      <c r="AB139" s="16"/>
      <c r="AC139" s="16"/>
      <c r="AD139" s="16"/>
      <c r="AE139" s="16"/>
      <c r="AF139" s="16"/>
      <c r="AG139" s="16"/>
      <c r="AH139" s="16"/>
      <c r="AI139" s="16"/>
      <c r="AJ139" s="16"/>
      <c r="AK139" s="16"/>
      <c r="AL139" s="16"/>
      <c r="AM139" s="16"/>
      <c r="AN139" s="16"/>
      <c r="AO139" s="16"/>
      <c r="AP139" s="16"/>
      <c r="AQ139" s="16"/>
      <c r="AR139" s="16"/>
    </row>
    <row r="140" spans="1:44" s="11" customFormat="1" hidden="1" x14ac:dyDescent="0.2">
      <c r="A140" s="18"/>
      <c r="B140" s="16"/>
      <c r="C140" s="16"/>
      <c r="D140" s="16"/>
      <c r="E140" s="16"/>
      <c r="F140" s="16"/>
      <c r="G140" s="16"/>
      <c r="H140" s="16"/>
      <c r="I140" s="16"/>
      <c r="J140" s="16"/>
      <c r="K140" s="16"/>
      <c r="L140" s="16"/>
      <c r="M140" s="16"/>
      <c r="N140" s="16"/>
      <c r="O140" s="16"/>
      <c r="P140" s="16"/>
      <c r="Q140" s="16"/>
      <c r="R140" s="16"/>
      <c r="S140" s="16"/>
      <c r="T140" s="16"/>
      <c r="Y140" s="19"/>
      <c r="Z140" s="19"/>
      <c r="AB140" s="16"/>
      <c r="AC140" s="16"/>
      <c r="AD140" s="16"/>
      <c r="AE140" s="16"/>
      <c r="AF140" s="16"/>
      <c r="AG140" s="16"/>
      <c r="AH140" s="16"/>
      <c r="AI140" s="16"/>
      <c r="AJ140" s="16"/>
      <c r="AK140" s="16"/>
      <c r="AL140" s="16"/>
      <c r="AM140" s="16"/>
      <c r="AN140" s="16"/>
      <c r="AO140" s="16"/>
      <c r="AP140" s="16"/>
      <c r="AQ140" s="16"/>
      <c r="AR140" s="16"/>
    </row>
    <row r="141" spans="1:44" s="11" customFormat="1" hidden="1" x14ac:dyDescent="0.2">
      <c r="A141" s="18"/>
      <c r="B141" s="16"/>
      <c r="C141" s="16"/>
      <c r="D141" s="16"/>
      <c r="E141" s="16"/>
      <c r="F141" s="16"/>
      <c r="G141" s="16"/>
      <c r="H141" s="16"/>
      <c r="I141" s="16"/>
      <c r="J141" s="16"/>
      <c r="K141" s="16"/>
      <c r="L141" s="16"/>
      <c r="M141" s="16"/>
      <c r="N141" s="16"/>
      <c r="O141" s="16"/>
      <c r="P141" s="16"/>
      <c r="Q141" s="16"/>
      <c r="R141" s="16"/>
      <c r="S141" s="16"/>
      <c r="T141" s="16"/>
      <c r="Y141" s="19"/>
      <c r="Z141" s="19"/>
      <c r="AB141" s="16"/>
      <c r="AC141" s="16"/>
      <c r="AD141" s="16"/>
      <c r="AE141" s="16"/>
      <c r="AF141" s="16"/>
      <c r="AG141" s="16"/>
      <c r="AH141" s="16"/>
      <c r="AI141" s="16"/>
      <c r="AJ141" s="16"/>
      <c r="AK141" s="16"/>
      <c r="AL141" s="16"/>
      <c r="AM141" s="16"/>
      <c r="AN141" s="16"/>
      <c r="AO141" s="16"/>
      <c r="AP141" s="16"/>
      <c r="AQ141" s="16"/>
      <c r="AR141" s="16"/>
    </row>
    <row r="142" spans="1:44" s="11" customFormat="1" hidden="1" x14ac:dyDescent="0.2">
      <c r="A142" s="18"/>
      <c r="B142" s="16"/>
      <c r="C142" s="16"/>
      <c r="D142" s="16"/>
      <c r="E142" s="16"/>
      <c r="F142" s="16"/>
      <c r="G142" s="16"/>
      <c r="H142" s="16"/>
      <c r="I142" s="16"/>
      <c r="J142" s="16"/>
      <c r="K142" s="16"/>
      <c r="L142" s="16"/>
      <c r="M142" s="16"/>
      <c r="N142" s="16"/>
      <c r="O142" s="16"/>
      <c r="P142" s="16"/>
      <c r="Q142" s="16"/>
      <c r="R142" s="16"/>
      <c r="S142" s="16"/>
      <c r="T142" s="16"/>
      <c r="Y142" s="19"/>
      <c r="Z142" s="19"/>
      <c r="AB142" s="16"/>
      <c r="AC142" s="16"/>
      <c r="AD142" s="16"/>
      <c r="AE142" s="16"/>
      <c r="AF142" s="16"/>
      <c r="AG142" s="16"/>
      <c r="AH142" s="16"/>
      <c r="AI142" s="16"/>
      <c r="AJ142" s="16"/>
      <c r="AK142" s="16"/>
      <c r="AL142" s="16"/>
      <c r="AM142" s="16"/>
      <c r="AN142" s="16"/>
      <c r="AO142" s="16"/>
      <c r="AP142" s="16"/>
      <c r="AQ142" s="16"/>
      <c r="AR142" s="16"/>
    </row>
    <row r="143" spans="1:44" s="11" customFormat="1" hidden="1" x14ac:dyDescent="0.2">
      <c r="A143" s="18"/>
      <c r="B143" s="16"/>
      <c r="C143" s="16"/>
      <c r="D143" s="16"/>
      <c r="E143" s="16"/>
      <c r="F143" s="16"/>
      <c r="G143" s="16"/>
      <c r="H143" s="16"/>
      <c r="I143" s="16"/>
      <c r="J143" s="16"/>
      <c r="K143" s="16"/>
      <c r="L143" s="16"/>
      <c r="M143" s="16"/>
      <c r="N143" s="16"/>
      <c r="O143" s="16"/>
      <c r="P143" s="16"/>
      <c r="Q143" s="16"/>
      <c r="R143" s="16"/>
      <c r="S143" s="16"/>
      <c r="T143" s="16"/>
      <c r="Y143" s="19"/>
      <c r="Z143" s="19"/>
      <c r="AB143" s="16"/>
      <c r="AC143" s="16"/>
      <c r="AD143" s="16"/>
      <c r="AE143" s="16"/>
      <c r="AF143" s="16"/>
      <c r="AG143" s="16"/>
      <c r="AH143" s="16"/>
      <c r="AI143" s="16"/>
      <c r="AJ143" s="16"/>
      <c r="AK143" s="16"/>
      <c r="AL143" s="16"/>
      <c r="AM143" s="16"/>
      <c r="AN143" s="16"/>
      <c r="AO143" s="16"/>
      <c r="AP143" s="16"/>
      <c r="AQ143" s="16"/>
      <c r="AR143" s="16"/>
    </row>
    <row r="144" spans="1:44" s="11" customFormat="1" hidden="1" x14ac:dyDescent="0.2">
      <c r="A144" s="18"/>
      <c r="B144" s="16"/>
      <c r="C144" s="16"/>
      <c r="D144" s="16"/>
      <c r="E144" s="16"/>
      <c r="F144" s="16"/>
      <c r="G144" s="16"/>
      <c r="H144" s="16"/>
      <c r="I144" s="16"/>
      <c r="J144" s="16"/>
      <c r="K144" s="16"/>
      <c r="L144" s="16"/>
      <c r="M144" s="16"/>
      <c r="N144" s="16"/>
      <c r="O144" s="16"/>
      <c r="P144" s="16"/>
      <c r="Q144" s="16"/>
      <c r="R144" s="16"/>
      <c r="S144" s="16"/>
      <c r="T144" s="16"/>
      <c r="Y144" s="19"/>
      <c r="Z144" s="19"/>
      <c r="AB144" s="16"/>
      <c r="AC144" s="16"/>
      <c r="AD144" s="16"/>
      <c r="AE144" s="16"/>
      <c r="AF144" s="16"/>
      <c r="AG144" s="16"/>
      <c r="AH144" s="16"/>
      <c r="AI144" s="16"/>
      <c r="AJ144" s="16"/>
      <c r="AK144" s="16"/>
      <c r="AL144" s="16"/>
      <c r="AM144" s="16"/>
      <c r="AN144" s="16"/>
      <c r="AO144" s="16"/>
      <c r="AP144" s="16"/>
      <c r="AQ144" s="16"/>
      <c r="AR144" s="16"/>
    </row>
    <row r="145" spans="1:44" s="11" customFormat="1" hidden="1" x14ac:dyDescent="0.2">
      <c r="A145" s="18"/>
      <c r="B145" s="16"/>
      <c r="C145" s="16"/>
      <c r="D145" s="16"/>
      <c r="E145" s="16"/>
      <c r="F145" s="16"/>
      <c r="G145" s="16"/>
      <c r="H145" s="16"/>
      <c r="I145" s="16"/>
      <c r="J145" s="16"/>
      <c r="K145" s="16"/>
      <c r="L145" s="16"/>
      <c r="M145" s="16"/>
      <c r="N145" s="16"/>
      <c r="O145" s="16"/>
      <c r="P145" s="16"/>
      <c r="Q145" s="16"/>
      <c r="R145" s="16"/>
      <c r="S145" s="16"/>
      <c r="T145" s="16"/>
      <c r="Y145" s="19"/>
      <c r="Z145" s="19"/>
      <c r="AB145" s="16"/>
      <c r="AC145" s="16"/>
      <c r="AD145" s="16"/>
      <c r="AE145" s="16"/>
      <c r="AF145" s="16"/>
      <c r="AG145" s="16"/>
      <c r="AH145" s="16"/>
      <c r="AI145" s="16"/>
      <c r="AJ145" s="16"/>
      <c r="AK145" s="16"/>
      <c r="AL145" s="16"/>
      <c r="AM145" s="16"/>
      <c r="AN145" s="16"/>
      <c r="AO145" s="16"/>
      <c r="AP145" s="16"/>
      <c r="AQ145" s="16"/>
      <c r="AR145" s="16"/>
    </row>
    <row r="146" spans="1:44" s="11" customFormat="1" hidden="1" x14ac:dyDescent="0.2">
      <c r="A146" s="18"/>
      <c r="B146" s="16"/>
      <c r="C146" s="16"/>
      <c r="D146" s="16"/>
      <c r="E146" s="16"/>
      <c r="F146" s="16"/>
      <c r="G146" s="16"/>
      <c r="H146" s="16"/>
      <c r="I146" s="16"/>
      <c r="J146" s="16"/>
      <c r="K146" s="16"/>
      <c r="L146" s="16"/>
      <c r="M146" s="16"/>
      <c r="N146" s="16"/>
      <c r="O146" s="16"/>
      <c r="P146" s="16"/>
      <c r="Q146" s="16"/>
      <c r="R146" s="16"/>
      <c r="S146" s="16"/>
      <c r="T146" s="16"/>
      <c r="Y146" s="19"/>
      <c r="Z146" s="19"/>
      <c r="AB146" s="16"/>
      <c r="AC146" s="16"/>
      <c r="AD146" s="16"/>
      <c r="AE146" s="16"/>
      <c r="AF146" s="16"/>
      <c r="AG146" s="16"/>
      <c r="AH146" s="16"/>
      <c r="AI146" s="16"/>
      <c r="AJ146" s="16"/>
      <c r="AK146" s="16"/>
      <c r="AL146" s="16"/>
      <c r="AM146" s="16"/>
      <c r="AN146" s="16"/>
      <c r="AO146" s="16"/>
      <c r="AP146" s="16"/>
      <c r="AQ146" s="16"/>
      <c r="AR146" s="16"/>
    </row>
    <row r="147" spans="1:44" s="11" customFormat="1" hidden="1" x14ac:dyDescent="0.2">
      <c r="A147" s="18"/>
      <c r="B147" s="16"/>
      <c r="C147" s="16"/>
      <c r="D147" s="16"/>
      <c r="E147" s="16"/>
      <c r="F147" s="16"/>
      <c r="G147" s="16"/>
      <c r="H147" s="16"/>
      <c r="I147" s="16"/>
      <c r="J147" s="16"/>
      <c r="K147" s="16"/>
      <c r="L147" s="16"/>
      <c r="M147" s="16"/>
      <c r="N147" s="16"/>
      <c r="O147" s="16"/>
      <c r="P147" s="16"/>
      <c r="Q147" s="16"/>
      <c r="R147" s="16"/>
      <c r="S147" s="16"/>
      <c r="T147" s="16"/>
      <c r="Y147" s="19"/>
      <c r="Z147" s="19"/>
      <c r="AB147" s="16"/>
      <c r="AC147" s="16"/>
      <c r="AD147" s="16"/>
      <c r="AE147" s="16"/>
      <c r="AF147" s="16"/>
      <c r="AG147" s="16"/>
      <c r="AH147" s="16"/>
      <c r="AI147" s="16"/>
      <c r="AJ147" s="16"/>
      <c r="AK147" s="16"/>
      <c r="AL147" s="16"/>
      <c r="AM147" s="16"/>
      <c r="AN147" s="16"/>
      <c r="AO147" s="16"/>
      <c r="AP147" s="16"/>
      <c r="AQ147" s="16"/>
      <c r="AR147" s="16"/>
    </row>
    <row r="148" spans="1:44" s="11" customFormat="1" hidden="1" x14ac:dyDescent="0.2">
      <c r="A148" s="18"/>
      <c r="B148" s="16"/>
      <c r="C148" s="16"/>
      <c r="D148" s="16"/>
      <c r="E148" s="16"/>
      <c r="F148" s="16"/>
      <c r="G148" s="16"/>
      <c r="H148" s="16"/>
      <c r="I148" s="16"/>
      <c r="J148" s="16"/>
      <c r="K148" s="16"/>
      <c r="L148" s="16"/>
      <c r="M148" s="16"/>
      <c r="N148" s="16"/>
      <c r="O148" s="16"/>
      <c r="P148" s="16"/>
      <c r="Q148" s="16"/>
      <c r="R148" s="16"/>
      <c r="S148" s="16"/>
      <c r="T148" s="16"/>
      <c r="Y148" s="19"/>
      <c r="Z148" s="19"/>
      <c r="AB148" s="16"/>
      <c r="AC148" s="16"/>
      <c r="AD148" s="16"/>
      <c r="AE148" s="16"/>
      <c r="AF148" s="16"/>
      <c r="AG148" s="16"/>
      <c r="AH148" s="16"/>
      <c r="AI148" s="16"/>
      <c r="AJ148" s="16"/>
      <c r="AK148" s="16"/>
      <c r="AL148" s="16"/>
      <c r="AM148" s="16"/>
      <c r="AN148" s="16"/>
      <c r="AO148" s="16"/>
      <c r="AP148" s="16"/>
      <c r="AQ148" s="16"/>
      <c r="AR148" s="16"/>
    </row>
    <row r="149" spans="1:44" s="11" customFormat="1" hidden="1" x14ac:dyDescent="0.2">
      <c r="A149" s="18"/>
      <c r="B149" s="16"/>
      <c r="C149" s="16"/>
      <c r="D149" s="16"/>
      <c r="E149" s="16"/>
      <c r="F149" s="16"/>
      <c r="G149" s="16"/>
      <c r="H149" s="16"/>
      <c r="I149" s="16"/>
      <c r="J149" s="16"/>
      <c r="K149" s="16"/>
      <c r="L149" s="16"/>
      <c r="M149" s="16"/>
      <c r="N149" s="16"/>
      <c r="O149" s="16"/>
      <c r="P149" s="16"/>
      <c r="Q149" s="16"/>
      <c r="R149" s="16"/>
      <c r="S149" s="16"/>
      <c r="T149" s="16"/>
      <c r="Y149" s="19"/>
      <c r="Z149" s="19"/>
      <c r="AB149" s="16"/>
      <c r="AC149" s="16"/>
      <c r="AD149" s="16"/>
      <c r="AE149" s="16"/>
      <c r="AF149" s="16"/>
      <c r="AG149" s="16"/>
      <c r="AH149" s="16"/>
      <c r="AI149" s="16"/>
      <c r="AJ149" s="16"/>
      <c r="AK149" s="16"/>
      <c r="AL149" s="16"/>
      <c r="AM149" s="16"/>
      <c r="AN149" s="16"/>
      <c r="AO149" s="16"/>
      <c r="AP149" s="16"/>
      <c r="AQ149" s="16"/>
      <c r="AR149" s="16"/>
    </row>
    <row r="150" spans="1:44" s="11" customFormat="1" hidden="1" x14ac:dyDescent="0.2">
      <c r="A150" s="18"/>
      <c r="B150" s="16"/>
      <c r="C150" s="16"/>
      <c r="D150" s="16"/>
      <c r="E150" s="16"/>
      <c r="F150" s="16"/>
      <c r="G150" s="16"/>
      <c r="H150" s="16"/>
      <c r="I150" s="16"/>
      <c r="J150" s="16"/>
      <c r="K150" s="16"/>
      <c r="L150" s="16"/>
      <c r="M150" s="16"/>
      <c r="N150" s="16"/>
      <c r="O150" s="16"/>
      <c r="P150" s="16"/>
      <c r="Q150" s="16"/>
      <c r="R150" s="16"/>
      <c r="S150" s="16"/>
      <c r="T150" s="16"/>
      <c r="Y150" s="19"/>
      <c r="Z150" s="19"/>
      <c r="AB150" s="16"/>
      <c r="AC150" s="16"/>
      <c r="AD150" s="16"/>
      <c r="AE150" s="16"/>
      <c r="AF150" s="16"/>
      <c r="AG150" s="16"/>
      <c r="AH150" s="16"/>
      <c r="AI150" s="16"/>
      <c r="AJ150" s="16"/>
      <c r="AK150" s="16"/>
      <c r="AL150" s="16"/>
      <c r="AM150" s="16"/>
      <c r="AN150" s="16"/>
      <c r="AO150" s="16"/>
      <c r="AP150" s="16"/>
      <c r="AQ150" s="16"/>
      <c r="AR150" s="16"/>
    </row>
    <row r="151" spans="1:44" s="11" customFormat="1" hidden="1" x14ac:dyDescent="0.2">
      <c r="A151" s="18"/>
      <c r="B151" s="16"/>
      <c r="C151" s="16"/>
      <c r="D151" s="16"/>
      <c r="E151" s="16"/>
      <c r="F151" s="16"/>
      <c r="G151" s="16"/>
      <c r="H151" s="16"/>
      <c r="I151" s="16"/>
      <c r="J151" s="16"/>
      <c r="K151" s="16"/>
      <c r="L151" s="16"/>
      <c r="M151" s="16"/>
      <c r="N151" s="16"/>
      <c r="O151" s="16"/>
      <c r="P151" s="16"/>
      <c r="Q151" s="16"/>
      <c r="R151" s="16"/>
      <c r="S151" s="16"/>
      <c r="T151" s="16"/>
      <c r="Y151" s="19"/>
      <c r="Z151" s="19"/>
      <c r="AB151" s="16"/>
      <c r="AC151" s="16"/>
      <c r="AD151" s="16"/>
      <c r="AE151" s="16"/>
      <c r="AF151" s="16"/>
      <c r="AG151" s="16"/>
      <c r="AH151" s="16"/>
      <c r="AI151" s="16"/>
      <c r="AJ151" s="16"/>
      <c r="AK151" s="16"/>
      <c r="AL151" s="16"/>
      <c r="AM151" s="16"/>
      <c r="AN151" s="16"/>
      <c r="AO151" s="16"/>
      <c r="AP151" s="16"/>
      <c r="AQ151" s="16"/>
      <c r="AR151" s="16"/>
    </row>
    <row r="152" spans="1:44" s="11" customFormat="1" hidden="1" x14ac:dyDescent="0.2">
      <c r="A152" s="18"/>
      <c r="B152" s="16"/>
      <c r="C152" s="16"/>
      <c r="D152" s="16"/>
      <c r="E152" s="16"/>
      <c r="F152" s="16"/>
      <c r="G152" s="16"/>
      <c r="H152" s="16"/>
      <c r="I152" s="16"/>
      <c r="J152" s="16"/>
      <c r="K152" s="16"/>
      <c r="L152" s="16"/>
      <c r="M152" s="16"/>
      <c r="N152" s="16"/>
      <c r="O152" s="16"/>
      <c r="P152" s="16"/>
      <c r="Q152" s="16"/>
      <c r="R152" s="16"/>
      <c r="S152" s="16"/>
      <c r="T152" s="16"/>
      <c r="Y152" s="19"/>
      <c r="Z152" s="19"/>
      <c r="AB152" s="16"/>
      <c r="AC152" s="16"/>
      <c r="AD152" s="16"/>
      <c r="AE152" s="16"/>
      <c r="AF152" s="16"/>
      <c r="AG152" s="16"/>
      <c r="AH152" s="16"/>
      <c r="AI152" s="16"/>
      <c r="AJ152" s="16"/>
      <c r="AK152" s="16"/>
      <c r="AL152" s="16"/>
      <c r="AM152" s="16"/>
      <c r="AN152" s="16"/>
      <c r="AO152" s="16"/>
      <c r="AP152" s="16"/>
      <c r="AQ152" s="16"/>
      <c r="AR152" s="16"/>
    </row>
    <row r="153" spans="1:44" s="11" customFormat="1" hidden="1" x14ac:dyDescent="0.2">
      <c r="A153" s="18"/>
      <c r="B153" s="16"/>
      <c r="C153" s="16"/>
      <c r="D153" s="16"/>
      <c r="E153" s="16"/>
      <c r="F153" s="16"/>
      <c r="G153" s="16"/>
      <c r="H153" s="16"/>
      <c r="I153" s="16"/>
      <c r="J153" s="16"/>
      <c r="K153" s="16"/>
      <c r="L153" s="16"/>
      <c r="M153" s="16"/>
      <c r="N153" s="16"/>
      <c r="O153" s="16"/>
      <c r="P153" s="16"/>
      <c r="Q153" s="16"/>
      <c r="R153" s="16"/>
      <c r="S153" s="16"/>
      <c r="T153" s="16"/>
      <c r="Y153" s="19"/>
      <c r="Z153" s="19"/>
      <c r="AB153" s="16"/>
      <c r="AC153" s="16"/>
      <c r="AD153" s="16"/>
      <c r="AE153" s="16"/>
      <c r="AF153" s="16"/>
      <c r="AG153" s="16"/>
      <c r="AH153" s="16"/>
      <c r="AI153" s="16"/>
      <c r="AJ153" s="16"/>
      <c r="AK153" s="16"/>
      <c r="AL153" s="16"/>
      <c r="AM153" s="16"/>
      <c r="AN153" s="16"/>
      <c r="AO153" s="16"/>
      <c r="AP153" s="16"/>
      <c r="AQ153" s="16"/>
      <c r="AR153" s="16"/>
    </row>
    <row r="154" spans="1:44" s="11" customFormat="1" hidden="1" x14ac:dyDescent="0.2">
      <c r="A154" s="18"/>
      <c r="B154" s="16"/>
      <c r="C154" s="16"/>
      <c r="D154" s="16"/>
      <c r="E154" s="16"/>
      <c r="F154" s="16"/>
      <c r="G154" s="16"/>
      <c r="H154" s="16"/>
      <c r="I154" s="16"/>
      <c r="J154" s="16"/>
      <c r="K154" s="16"/>
      <c r="L154" s="16"/>
      <c r="M154" s="16"/>
      <c r="N154" s="16"/>
      <c r="O154" s="16"/>
      <c r="P154" s="16"/>
      <c r="Q154" s="16"/>
      <c r="R154" s="16"/>
      <c r="S154" s="16"/>
      <c r="T154" s="16"/>
      <c r="Y154" s="19"/>
      <c r="Z154" s="19"/>
      <c r="AB154" s="16"/>
      <c r="AC154" s="16"/>
      <c r="AD154" s="16"/>
      <c r="AE154" s="16"/>
      <c r="AF154" s="16"/>
      <c r="AG154" s="16"/>
      <c r="AH154" s="16"/>
      <c r="AI154" s="16"/>
      <c r="AJ154" s="16"/>
      <c r="AK154" s="16"/>
      <c r="AL154" s="16"/>
      <c r="AM154" s="16"/>
      <c r="AN154" s="16"/>
      <c r="AO154" s="16"/>
      <c r="AP154" s="16"/>
      <c r="AQ154" s="16"/>
      <c r="AR154" s="16"/>
    </row>
    <row r="155" spans="1:44" s="11" customFormat="1" hidden="1" x14ac:dyDescent="0.2">
      <c r="A155" s="18"/>
      <c r="B155" s="16"/>
      <c r="C155" s="16"/>
      <c r="D155" s="16"/>
      <c r="E155" s="16"/>
      <c r="F155" s="16"/>
      <c r="G155" s="16"/>
      <c r="H155" s="16"/>
      <c r="I155" s="16"/>
      <c r="J155" s="16"/>
      <c r="K155" s="16"/>
      <c r="L155" s="16"/>
      <c r="M155" s="16"/>
      <c r="N155" s="16"/>
      <c r="O155" s="16"/>
      <c r="P155" s="16"/>
      <c r="Q155" s="16"/>
      <c r="R155" s="16"/>
      <c r="S155" s="16"/>
      <c r="T155" s="16"/>
      <c r="Y155" s="19"/>
      <c r="Z155" s="19"/>
      <c r="AB155" s="16"/>
      <c r="AC155" s="16"/>
      <c r="AD155" s="16"/>
      <c r="AE155" s="16"/>
      <c r="AF155" s="16"/>
      <c r="AG155" s="16"/>
      <c r="AH155" s="16"/>
      <c r="AI155" s="16"/>
      <c r="AJ155" s="16"/>
      <c r="AK155" s="16"/>
      <c r="AL155" s="16"/>
      <c r="AM155" s="16"/>
      <c r="AN155" s="16"/>
      <c r="AO155" s="16"/>
      <c r="AP155" s="16"/>
      <c r="AQ155" s="16"/>
      <c r="AR155" s="16"/>
    </row>
    <row r="156" spans="1:44" s="11" customFormat="1" hidden="1" x14ac:dyDescent="0.2">
      <c r="A156" s="18"/>
      <c r="B156" s="16"/>
      <c r="C156" s="16"/>
      <c r="D156" s="16"/>
      <c r="E156" s="16"/>
      <c r="F156" s="16"/>
      <c r="G156" s="16"/>
      <c r="H156" s="16"/>
      <c r="I156" s="16"/>
      <c r="J156" s="16"/>
      <c r="K156" s="16"/>
      <c r="L156" s="16"/>
      <c r="M156" s="16"/>
      <c r="N156" s="16"/>
      <c r="O156" s="16"/>
      <c r="P156" s="16"/>
      <c r="Q156" s="16"/>
      <c r="R156" s="16"/>
      <c r="S156" s="16"/>
      <c r="T156" s="16"/>
      <c r="Y156" s="19"/>
      <c r="Z156" s="19"/>
      <c r="AB156" s="16"/>
      <c r="AC156" s="16"/>
      <c r="AD156" s="16"/>
      <c r="AE156" s="16"/>
      <c r="AF156" s="16"/>
      <c r="AG156" s="16"/>
      <c r="AH156" s="16"/>
      <c r="AI156" s="16"/>
      <c r="AJ156" s="16"/>
      <c r="AK156" s="16"/>
      <c r="AL156" s="16"/>
      <c r="AM156" s="16"/>
      <c r="AN156" s="16"/>
      <c r="AO156" s="16"/>
      <c r="AP156" s="16"/>
      <c r="AQ156" s="16"/>
      <c r="AR156" s="16"/>
    </row>
    <row r="157" spans="1:44" s="11" customFormat="1" hidden="1" x14ac:dyDescent="0.2">
      <c r="A157" s="18"/>
      <c r="B157" s="16"/>
      <c r="C157" s="16"/>
      <c r="D157" s="16"/>
      <c r="E157" s="16"/>
      <c r="F157" s="16"/>
      <c r="G157" s="16"/>
      <c r="H157" s="16"/>
      <c r="I157" s="16"/>
      <c r="J157" s="16"/>
      <c r="K157" s="16"/>
      <c r="L157" s="16"/>
      <c r="M157" s="16"/>
      <c r="N157" s="16"/>
      <c r="O157" s="16"/>
      <c r="P157" s="16"/>
      <c r="Q157" s="16"/>
      <c r="R157" s="16"/>
      <c r="S157" s="16"/>
      <c r="T157" s="16"/>
      <c r="Y157" s="19"/>
      <c r="Z157" s="19"/>
      <c r="AB157" s="16"/>
      <c r="AC157" s="16"/>
      <c r="AD157" s="16"/>
      <c r="AE157" s="16"/>
      <c r="AF157" s="16"/>
      <c r="AG157" s="16"/>
      <c r="AH157" s="16"/>
      <c r="AI157" s="16"/>
      <c r="AJ157" s="16"/>
      <c r="AK157" s="16"/>
      <c r="AL157" s="16"/>
      <c r="AM157" s="16"/>
      <c r="AN157" s="16"/>
      <c r="AO157" s="16"/>
      <c r="AP157" s="16"/>
      <c r="AQ157" s="16"/>
      <c r="AR157" s="16"/>
    </row>
    <row r="158" spans="1:44" s="11" customFormat="1" hidden="1" x14ac:dyDescent="0.2">
      <c r="A158" s="18"/>
      <c r="B158" s="16"/>
      <c r="C158" s="16"/>
      <c r="D158" s="16"/>
      <c r="E158" s="16"/>
      <c r="F158" s="16"/>
      <c r="G158" s="16"/>
      <c r="H158" s="16"/>
      <c r="I158" s="16"/>
      <c r="J158" s="16"/>
      <c r="K158" s="16"/>
      <c r="L158" s="16"/>
      <c r="M158" s="16"/>
      <c r="N158" s="16"/>
      <c r="O158" s="16"/>
      <c r="P158" s="16"/>
      <c r="Q158" s="16"/>
      <c r="R158" s="16"/>
      <c r="S158" s="16"/>
      <c r="T158" s="16"/>
      <c r="Y158" s="19"/>
      <c r="Z158" s="19"/>
      <c r="AB158" s="16"/>
      <c r="AC158" s="16"/>
      <c r="AD158" s="16"/>
      <c r="AE158" s="16"/>
      <c r="AF158" s="16"/>
      <c r="AG158" s="16"/>
      <c r="AH158" s="16"/>
      <c r="AI158" s="16"/>
      <c r="AJ158" s="16"/>
      <c r="AK158" s="16"/>
      <c r="AL158" s="16"/>
      <c r="AM158" s="16"/>
      <c r="AN158" s="16"/>
      <c r="AO158" s="16"/>
      <c r="AP158" s="16"/>
      <c r="AQ158" s="16"/>
      <c r="AR158" s="16"/>
    </row>
    <row r="159" spans="1:44" s="11" customFormat="1" hidden="1" x14ac:dyDescent="0.2">
      <c r="A159" s="18"/>
      <c r="B159" s="16"/>
      <c r="C159" s="16"/>
      <c r="D159" s="16"/>
      <c r="E159" s="16"/>
      <c r="F159" s="16"/>
      <c r="G159" s="16"/>
      <c r="H159" s="16"/>
      <c r="I159" s="16"/>
      <c r="J159" s="16"/>
      <c r="K159" s="16"/>
      <c r="L159" s="16"/>
      <c r="M159" s="16"/>
      <c r="N159" s="16"/>
      <c r="O159" s="16"/>
      <c r="P159" s="16"/>
      <c r="Q159" s="16"/>
      <c r="R159" s="16"/>
      <c r="S159" s="16"/>
      <c r="T159" s="16"/>
      <c r="Y159" s="19"/>
      <c r="Z159" s="19"/>
      <c r="AB159" s="16"/>
      <c r="AC159" s="16"/>
      <c r="AD159" s="16"/>
      <c r="AE159" s="16"/>
      <c r="AF159" s="16"/>
      <c r="AG159" s="16"/>
      <c r="AH159" s="16"/>
      <c r="AI159" s="16"/>
      <c r="AJ159" s="16"/>
      <c r="AK159" s="16"/>
      <c r="AL159" s="16"/>
      <c r="AM159" s="16"/>
      <c r="AN159" s="16"/>
      <c r="AO159" s="16"/>
      <c r="AP159" s="16"/>
      <c r="AQ159" s="16"/>
      <c r="AR159" s="16"/>
    </row>
    <row r="160" spans="1:44" s="11" customFormat="1" hidden="1" x14ac:dyDescent="0.2">
      <c r="A160" s="18"/>
      <c r="B160" s="16"/>
      <c r="C160" s="16"/>
      <c r="D160" s="16"/>
      <c r="E160" s="16"/>
      <c r="F160" s="16"/>
      <c r="G160" s="16"/>
      <c r="H160" s="16"/>
      <c r="I160" s="16"/>
      <c r="J160" s="16"/>
      <c r="K160" s="16"/>
      <c r="L160" s="16"/>
      <c r="M160" s="16"/>
      <c r="N160" s="16"/>
      <c r="O160" s="16"/>
      <c r="P160" s="16"/>
      <c r="Q160" s="16"/>
      <c r="R160" s="16"/>
      <c r="S160" s="16"/>
      <c r="T160" s="16"/>
      <c r="Y160" s="19"/>
      <c r="Z160" s="19"/>
      <c r="AB160" s="16"/>
      <c r="AC160" s="16"/>
      <c r="AD160" s="16"/>
      <c r="AE160" s="16"/>
      <c r="AF160" s="16"/>
      <c r="AG160" s="16"/>
      <c r="AH160" s="16"/>
      <c r="AI160" s="16"/>
      <c r="AJ160" s="16"/>
      <c r="AK160" s="16"/>
      <c r="AL160" s="16"/>
      <c r="AM160" s="16"/>
      <c r="AN160" s="16"/>
      <c r="AO160" s="16"/>
      <c r="AP160" s="16"/>
      <c r="AQ160" s="16"/>
      <c r="AR160" s="16"/>
    </row>
    <row r="161" spans="1:44" s="11" customFormat="1" hidden="1" x14ac:dyDescent="0.2">
      <c r="A161" s="18"/>
      <c r="B161" s="16"/>
      <c r="C161" s="16"/>
      <c r="D161" s="16"/>
      <c r="E161" s="16"/>
      <c r="F161" s="16"/>
      <c r="G161" s="16"/>
      <c r="H161" s="16"/>
      <c r="I161" s="16"/>
      <c r="J161" s="16"/>
      <c r="K161" s="16"/>
      <c r="L161" s="16"/>
      <c r="M161" s="16"/>
      <c r="N161" s="16"/>
      <c r="O161" s="16"/>
      <c r="P161" s="16"/>
      <c r="Q161" s="16"/>
      <c r="R161" s="16"/>
      <c r="S161" s="16"/>
      <c r="T161" s="16"/>
      <c r="Y161" s="19"/>
      <c r="Z161" s="19"/>
      <c r="AB161" s="16"/>
      <c r="AC161" s="16"/>
      <c r="AD161" s="16"/>
      <c r="AE161" s="16"/>
      <c r="AF161" s="16"/>
      <c r="AG161" s="16"/>
      <c r="AH161" s="16"/>
      <c r="AI161" s="16"/>
      <c r="AJ161" s="16"/>
      <c r="AK161" s="16"/>
      <c r="AL161" s="16"/>
      <c r="AM161" s="16"/>
      <c r="AN161" s="16"/>
      <c r="AO161" s="16"/>
      <c r="AP161" s="16"/>
      <c r="AQ161" s="16"/>
      <c r="AR161" s="16"/>
    </row>
    <row r="162" spans="1:44" s="11" customFormat="1" hidden="1" x14ac:dyDescent="0.2">
      <c r="A162" s="18"/>
      <c r="B162" s="16"/>
      <c r="C162" s="16"/>
      <c r="D162" s="16"/>
      <c r="E162" s="16"/>
      <c r="F162" s="16"/>
      <c r="G162" s="16"/>
      <c r="H162" s="16"/>
      <c r="I162" s="16"/>
      <c r="J162" s="16"/>
      <c r="K162" s="16"/>
      <c r="L162" s="16"/>
      <c r="M162" s="16"/>
      <c r="N162" s="16"/>
      <c r="O162" s="16"/>
      <c r="P162" s="16"/>
      <c r="Q162" s="16"/>
      <c r="R162" s="16"/>
      <c r="S162" s="16"/>
      <c r="T162" s="16"/>
      <c r="Y162" s="19"/>
      <c r="Z162" s="19"/>
      <c r="AB162" s="16"/>
      <c r="AC162" s="16"/>
      <c r="AD162" s="16"/>
      <c r="AE162" s="16"/>
      <c r="AF162" s="16"/>
      <c r="AG162" s="16"/>
      <c r="AH162" s="16"/>
      <c r="AI162" s="16"/>
      <c r="AJ162" s="16"/>
      <c r="AK162" s="16"/>
      <c r="AL162" s="16"/>
      <c r="AM162" s="16"/>
      <c r="AN162" s="16"/>
      <c r="AO162" s="16"/>
      <c r="AP162" s="16"/>
      <c r="AQ162" s="16"/>
      <c r="AR162" s="16"/>
    </row>
    <row r="163" spans="1:44" s="11" customFormat="1" hidden="1" x14ac:dyDescent="0.2">
      <c r="A163" s="18"/>
      <c r="B163" s="16"/>
      <c r="C163" s="16"/>
      <c r="D163" s="16"/>
      <c r="E163" s="16"/>
      <c r="F163" s="16"/>
      <c r="G163" s="16"/>
      <c r="H163" s="16"/>
      <c r="I163" s="16"/>
      <c r="J163" s="16"/>
      <c r="K163" s="16"/>
      <c r="L163" s="16"/>
      <c r="M163" s="16"/>
      <c r="N163" s="16"/>
      <c r="O163" s="16"/>
      <c r="P163" s="16"/>
      <c r="Q163" s="16"/>
      <c r="R163" s="16"/>
      <c r="S163" s="16"/>
      <c r="T163" s="16"/>
      <c r="Y163" s="19"/>
      <c r="Z163" s="19"/>
      <c r="AB163" s="16"/>
      <c r="AC163" s="16"/>
      <c r="AD163" s="16"/>
      <c r="AE163" s="16"/>
      <c r="AF163" s="16"/>
      <c r="AG163" s="16"/>
      <c r="AH163" s="16"/>
      <c r="AI163" s="16"/>
      <c r="AJ163" s="16"/>
      <c r="AK163" s="16"/>
      <c r="AL163" s="16"/>
      <c r="AM163" s="16"/>
      <c r="AN163" s="16"/>
      <c r="AO163" s="16"/>
      <c r="AP163" s="16"/>
      <c r="AQ163" s="16"/>
      <c r="AR163" s="16"/>
    </row>
    <row r="164" spans="1:44" s="11" customFormat="1" hidden="1" x14ac:dyDescent="0.2">
      <c r="A164" s="18"/>
      <c r="B164" s="16"/>
      <c r="C164" s="16"/>
      <c r="D164" s="16"/>
      <c r="E164" s="16"/>
      <c r="F164" s="16"/>
      <c r="G164" s="16"/>
      <c r="H164" s="16"/>
      <c r="I164" s="16"/>
      <c r="J164" s="16"/>
      <c r="K164" s="16"/>
      <c r="L164" s="16"/>
      <c r="M164" s="16"/>
      <c r="N164" s="16"/>
      <c r="O164" s="16"/>
      <c r="P164" s="16"/>
      <c r="Q164" s="16"/>
      <c r="R164" s="16"/>
      <c r="S164" s="16"/>
      <c r="T164" s="16"/>
      <c r="Y164" s="19"/>
      <c r="Z164" s="19"/>
      <c r="AB164" s="16"/>
      <c r="AC164" s="16"/>
      <c r="AD164" s="16"/>
      <c r="AE164" s="16"/>
      <c r="AF164" s="16"/>
      <c r="AG164" s="16"/>
      <c r="AH164" s="16"/>
      <c r="AI164" s="16"/>
      <c r="AJ164" s="16"/>
      <c r="AK164" s="16"/>
      <c r="AL164" s="16"/>
      <c r="AM164" s="16"/>
      <c r="AN164" s="16"/>
      <c r="AO164" s="16"/>
      <c r="AP164" s="16"/>
      <c r="AQ164" s="16"/>
      <c r="AR164" s="16"/>
    </row>
    <row r="165" spans="1:44" s="11" customFormat="1" hidden="1" x14ac:dyDescent="0.2">
      <c r="A165" s="18"/>
      <c r="B165" s="16"/>
      <c r="C165" s="16"/>
      <c r="D165" s="16"/>
      <c r="E165" s="16"/>
      <c r="F165" s="16"/>
      <c r="G165" s="16"/>
      <c r="H165" s="16"/>
      <c r="I165" s="16"/>
      <c r="J165" s="16"/>
      <c r="K165" s="16"/>
      <c r="L165" s="16"/>
      <c r="M165" s="16"/>
      <c r="N165" s="16"/>
      <c r="O165" s="16"/>
      <c r="P165" s="16"/>
      <c r="Q165" s="16"/>
      <c r="R165" s="16"/>
      <c r="S165" s="16"/>
      <c r="T165" s="16"/>
      <c r="Y165" s="19"/>
      <c r="Z165" s="19"/>
      <c r="AB165" s="16"/>
      <c r="AC165" s="16"/>
      <c r="AD165" s="16"/>
      <c r="AE165" s="16"/>
      <c r="AF165" s="16"/>
      <c r="AG165" s="16"/>
      <c r="AH165" s="16"/>
      <c r="AI165" s="16"/>
      <c r="AJ165" s="16"/>
      <c r="AK165" s="16"/>
      <c r="AL165" s="16"/>
      <c r="AM165" s="16"/>
      <c r="AN165" s="16"/>
      <c r="AO165" s="16"/>
      <c r="AP165" s="16"/>
      <c r="AQ165" s="16"/>
      <c r="AR165" s="16"/>
    </row>
    <row r="166" spans="1:44" s="11" customFormat="1" hidden="1" x14ac:dyDescent="0.2">
      <c r="A166" s="18"/>
      <c r="B166" s="16"/>
      <c r="C166" s="16"/>
      <c r="D166" s="16"/>
      <c r="E166" s="16"/>
      <c r="F166" s="16"/>
      <c r="G166" s="16"/>
      <c r="H166" s="16"/>
      <c r="I166" s="16"/>
      <c r="J166" s="16"/>
      <c r="K166" s="16"/>
      <c r="L166" s="16"/>
      <c r="M166" s="16"/>
      <c r="N166" s="16"/>
      <c r="O166" s="16"/>
      <c r="P166" s="16"/>
      <c r="Q166" s="16"/>
      <c r="R166" s="16"/>
      <c r="S166" s="16"/>
      <c r="T166" s="16"/>
      <c r="Y166" s="19"/>
      <c r="Z166" s="19"/>
      <c r="AB166" s="16"/>
      <c r="AC166" s="16"/>
      <c r="AD166" s="16"/>
      <c r="AE166" s="16"/>
      <c r="AF166" s="16"/>
      <c r="AG166" s="16"/>
      <c r="AH166" s="16"/>
      <c r="AI166" s="16"/>
      <c r="AJ166" s="16"/>
      <c r="AK166" s="16"/>
      <c r="AL166" s="16"/>
      <c r="AM166" s="16"/>
      <c r="AN166" s="16"/>
      <c r="AO166" s="16"/>
      <c r="AP166" s="16"/>
      <c r="AQ166" s="16"/>
      <c r="AR166" s="16"/>
    </row>
    <row r="167" spans="1:44" s="11" customFormat="1" hidden="1" x14ac:dyDescent="0.2">
      <c r="A167" s="18"/>
      <c r="B167" s="16"/>
      <c r="C167" s="16"/>
      <c r="D167" s="16"/>
      <c r="E167" s="16"/>
      <c r="F167" s="16"/>
      <c r="G167" s="16"/>
      <c r="H167" s="16"/>
      <c r="I167" s="16"/>
      <c r="J167" s="16"/>
      <c r="K167" s="16"/>
      <c r="L167" s="16"/>
      <c r="M167" s="16"/>
      <c r="N167" s="16"/>
      <c r="O167" s="16"/>
      <c r="P167" s="16"/>
      <c r="Q167" s="16"/>
      <c r="R167" s="16"/>
      <c r="S167" s="16"/>
      <c r="T167" s="16"/>
      <c r="Y167" s="19"/>
      <c r="Z167" s="19"/>
      <c r="AB167" s="16"/>
      <c r="AC167" s="16"/>
      <c r="AD167" s="16"/>
      <c r="AE167" s="16"/>
      <c r="AF167" s="16"/>
      <c r="AG167" s="16"/>
      <c r="AH167" s="16"/>
      <c r="AI167" s="16"/>
      <c r="AJ167" s="16"/>
      <c r="AK167" s="16"/>
      <c r="AL167" s="16"/>
      <c r="AM167" s="16"/>
      <c r="AN167" s="16"/>
      <c r="AO167" s="16"/>
      <c r="AP167" s="16"/>
      <c r="AQ167" s="16"/>
      <c r="AR167" s="16"/>
    </row>
    <row r="168" spans="1:44" s="11" customFormat="1" hidden="1" x14ac:dyDescent="0.2">
      <c r="A168" s="18"/>
      <c r="B168" s="16"/>
      <c r="C168" s="16"/>
      <c r="D168" s="16"/>
      <c r="E168" s="16"/>
      <c r="F168" s="16"/>
      <c r="G168" s="16"/>
      <c r="H168" s="16"/>
      <c r="I168" s="16"/>
      <c r="J168" s="16"/>
      <c r="K168" s="16"/>
      <c r="L168" s="16"/>
      <c r="M168" s="16"/>
      <c r="N168" s="16"/>
      <c r="O168" s="16"/>
      <c r="P168" s="16"/>
      <c r="Q168" s="16"/>
      <c r="R168" s="16"/>
      <c r="S168" s="16"/>
      <c r="T168" s="16"/>
      <c r="Y168" s="19"/>
      <c r="Z168" s="19"/>
      <c r="AB168" s="16"/>
      <c r="AC168" s="16"/>
      <c r="AD168" s="16"/>
      <c r="AE168" s="16"/>
      <c r="AF168" s="16"/>
      <c r="AG168" s="16"/>
      <c r="AH168" s="16"/>
      <c r="AI168" s="16"/>
      <c r="AJ168" s="16"/>
      <c r="AK168" s="16"/>
      <c r="AL168" s="16"/>
      <c r="AM168" s="16"/>
      <c r="AN168" s="16"/>
      <c r="AO168" s="16"/>
      <c r="AP168" s="16"/>
      <c r="AQ168" s="16"/>
      <c r="AR168" s="16"/>
    </row>
    <row r="169" spans="1:44" s="11" customFormat="1" hidden="1" x14ac:dyDescent="0.2">
      <c r="A169" s="18"/>
      <c r="B169" s="16"/>
      <c r="C169" s="16"/>
      <c r="D169" s="16"/>
      <c r="E169" s="16"/>
      <c r="F169" s="16"/>
      <c r="G169" s="16"/>
      <c r="H169" s="16"/>
      <c r="I169" s="16"/>
      <c r="J169" s="16"/>
      <c r="K169" s="16"/>
      <c r="L169" s="16"/>
      <c r="M169" s="16"/>
      <c r="N169" s="16"/>
      <c r="O169" s="16"/>
      <c r="P169" s="16"/>
      <c r="Q169" s="16"/>
      <c r="R169" s="16"/>
      <c r="S169" s="16"/>
      <c r="T169" s="16"/>
      <c r="Y169" s="19"/>
      <c r="Z169" s="19"/>
      <c r="AB169" s="16"/>
      <c r="AC169" s="16"/>
      <c r="AD169" s="16"/>
      <c r="AE169" s="16"/>
      <c r="AF169" s="16"/>
      <c r="AG169" s="16"/>
      <c r="AH169" s="16"/>
      <c r="AI169" s="16"/>
      <c r="AJ169" s="16"/>
      <c r="AK169" s="16"/>
      <c r="AL169" s="16"/>
      <c r="AM169" s="16"/>
      <c r="AN169" s="16"/>
      <c r="AO169" s="16"/>
      <c r="AP169" s="16"/>
      <c r="AQ169" s="16"/>
      <c r="AR169" s="16"/>
    </row>
    <row r="170" spans="1:44" s="11" customFormat="1" hidden="1" x14ac:dyDescent="0.2">
      <c r="A170" s="18"/>
      <c r="B170" s="16"/>
      <c r="C170" s="16"/>
      <c r="D170" s="16"/>
      <c r="E170" s="16"/>
      <c r="F170" s="16"/>
      <c r="G170" s="16"/>
      <c r="H170" s="16"/>
      <c r="I170" s="16"/>
      <c r="J170" s="16"/>
      <c r="K170" s="16"/>
      <c r="L170" s="16"/>
      <c r="M170" s="16"/>
      <c r="N170" s="16"/>
      <c r="O170" s="16"/>
      <c r="P170" s="16"/>
      <c r="Q170" s="16"/>
      <c r="R170" s="16"/>
      <c r="S170" s="16"/>
      <c r="T170" s="16"/>
      <c r="Y170" s="19"/>
      <c r="Z170" s="19"/>
      <c r="AB170" s="16"/>
      <c r="AC170" s="16"/>
      <c r="AD170" s="16"/>
      <c r="AE170" s="16"/>
      <c r="AF170" s="16"/>
      <c r="AG170" s="16"/>
      <c r="AH170" s="16"/>
      <c r="AI170" s="16"/>
      <c r="AJ170" s="16"/>
      <c r="AK170" s="16"/>
      <c r="AL170" s="16"/>
      <c r="AM170" s="16"/>
      <c r="AN170" s="16"/>
      <c r="AO170" s="16"/>
      <c r="AP170" s="16"/>
      <c r="AQ170" s="16"/>
      <c r="AR170" s="16"/>
    </row>
    <row r="171" spans="1:44" s="11" customFormat="1" hidden="1" x14ac:dyDescent="0.2">
      <c r="A171" s="18"/>
      <c r="B171" s="16"/>
      <c r="C171" s="16"/>
      <c r="D171" s="16"/>
      <c r="E171" s="16"/>
      <c r="F171" s="16"/>
      <c r="G171" s="16"/>
      <c r="H171" s="16"/>
      <c r="I171" s="16"/>
      <c r="J171" s="16"/>
      <c r="K171" s="16"/>
      <c r="L171" s="16"/>
      <c r="M171" s="16"/>
      <c r="N171" s="16"/>
      <c r="O171" s="16"/>
      <c r="P171" s="16"/>
      <c r="Q171" s="16"/>
      <c r="R171" s="16"/>
      <c r="S171" s="16"/>
      <c r="T171" s="16"/>
      <c r="Y171" s="19"/>
      <c r="Z171" s="19"/>
      <c r="AB171" s="16"/>
      <c r="AC171" s="16"/>
      <c r="AD171" s="16"/>
      <c r="AE171" s="16"/>
      <c r="AF171" s="16"/>
      <c r="AG171" s="16"/>
      <c r="AH171" s="16"/>
      <c r="AI171" s="16"/>
      <c r="AJ171" s="16"/>
      <c r="AK171" s="16"/>
      <c r="AL171" s="16"/>
      <c r="AM171" s="16"/>
      <c r="AN171" s="16"/>
      <c r="AO171" s="16"/>
      <c r="AP171" s="16"/>
      <c r="AQ171" s="16"/>
      <c r="AR171" s="16"/>
    </row>
    <row r="172" spans="1:44" s="11" customFormat="1" hidden="1" x14ac:dyDescent="0.2">
      <c r="A172" s="18"/>
      <c r="B172" s="16"/>
      <c r="C172" s="16"/>
      <c r="D172" s="16"/>
      <c r="E172" s="16"/>
      <c r="F172" s="16"/>
      <c r="G172" s="16"/>
      <c r="H172" s="16"/>
      <c r="I172" s="16"/>
      <c r="J172" s="16"/>
      <c r="K172" s="16"/>
      <c r="L172" s="16"/>
      <c r="M172" s="16"/>
      <c r="N172" s="16"/>
      <c r="O172" s="16"/>
      <c r="P172" s="16"/>
      <c r="Q172" s="16"/>
      <c r="R172" s="16"/>
      <c r="S172" s="16"/>
      <c r="T172" s="16"/>
      <c r="Y172" s="19"/>
      <c r="Z172" s="19"/>
      <c r="AB172" s="16"/>
      <c r="AC172" s="16"/>
      <c r="AD172" s="16"/>
      <c r="AE172" s="16"/>
      <c r="AF172" s="16"/>
      <c r="AG172" s="16"/>
      <c r="AH172" s="16"/>
      <c r="AI172" s="16"/>
      <c r="AJ172" s="16"/>
      <c r="AK172" s="16"/>
      <c r="AL172" s="16"/>
      <c r="AM172" s="16"/>
      <c r="AN172" s="16"/>
      <c r="AO172" s="16"/>
      <c r="AP172" s="16"/>
      <c r="AQ172" s="16"/>
      <c r="AR172" s="16"/>
    </row>
    <row r="173" spans="1:44" s="11" customFormat="1" hidden="1" x14ac:dyDescent="0.2">
      <c r="A173" s="18"/>
      <c r="B173" s="16"/>
      <c r="C173" s="16"/>
      <c r="D173" s="16"/>
      <c r="E173" s="16"/>
      <c r="F173" s="16"/>
      <c r="G173" s="16"/>
      <c r="H173" s="16"/>
      <c r="I173" s="16"/>
      <c r="J173" s="16"/>
      <c r="K173" s="16"/>
      <c r="L173" s="16"/>
      <c r="M173" s="16"/>
      <c r="N173" s="16"/>
      <c r="O173" s="16"/>
      <c r="P173" s="16"/>
      <c r="Q173" s="16"/>
      <c r="R173" s="16"/>
      <c r="S173" s="16"/>
      <c r="T173" s="16"/>
      <c r="Y173" s="19"/>
      <c r="Z173" s="19"/>
      <c r="AB173" s="16"/>
      <c r="AC173" s="16"/>
      <c r="AD173" s="16"/>
      <c r="AE173" s="16"/>
      <c r="AF173" s="16"/>
      <c r="AG173" s="16"/>
      <c r="AH173" s="16"/>
      <c r="AI173" s="16"/>
      <c r="AJ173" s="16"/>
      <c r="AK173" s="16"/>
      <c r="AL173" s="16"/>
      <c r="AM173" s="16"/>
      <c r="AN173" s="16"/>
      <c r="AO173" s="16"/>
      <c r="AP173" s="16"/>
      <c r="AQ173" s="16"/>
      <c r="AR173" s="16"/>
    </row>
    <row r="174" spans="1:44" s="11" customFormat="1" hidden="1" x14ac:dyDescent="0.2">
      <c r="A174" s="18"/>
      <c r="B174" s="16"/>
      <c r="C174" s="16"/>
      <c r="D174" s="16"/>
      <c r="E174" s="16"/>
      <c r="F174" s="16"/>
      <c r="G174" s="16"/>
      <c r="H174" s="16"/>
      <c r="I174" s="16"/>
      <c r="J174" s="16"/>
      <c r="K174" s="16"/>
      <c r="L174" s="16"/>
      <c r="M174" s="16"/>
      <c r="N174" s="16"/>
      <c r="O174" s="16"/>
      <c r="P174" s="16"/>
      <c r="Q174" s="16"/>
      <c r="R174" s="16"/>
      <c r="S174" s="16"/>
      <c r="T174" s="16"/>
      <c r="Y174" s="19"/>
      <c r="Z174" s="19"/>
      <c r="AB174" s="16"/>
      <c r="AC174" s="16"/>
      <c r="AD174" s="16"/>
      <c r="AE174" s="16"/>
      <c r="AF174" s="16"/>
      <c r="AG174" s="16"/>
      <c r="AH174" s="16"/>
      <c r="AI174" s="16"/>
      <c r="AJ174" s="16"/>
      <c r="AK174" s="16"/>
      <c r="AL174" s="16"/>
      <c r="AM174" s="16"/>
      <c r="AN174" s="16"/>
      <c r="AO174" s="16"/>
      <c r="AP174" s="16"/>
      <c r="AQ174" s="16"/>
      <c r="AR174" s="16"/>
    </row>
    <row r="175" spans="1:44" s="11" customFormat="1" hidden="1" x14ac:dyDescent="0.2">
      <c r="A175" s="18"/>
      <c r="B175" s="16"/>
      <c r="C175" s="16"/>
      <c r="D175" s="16"/>
      <c r="E175" s="16"/>
      <c r="F175" s="16"/>
      <c r="G175" s="16"/>
      <c r="H175" s="16"/>
      <c r="I175" s="16"/>
      <c r="J175" s="16"/>
      <c r="K175" s="16"/>
      <c r="L175" s="16"/>
      <c r="M175" s="16"/>
      <c r="N175" s="16"/>
      <c r="O175" s="16"/>
      <c r="P175" s="16"/>
      <c r="Q175" s="16"/>
      <c r="R175" s="16"/>
      <c r="S175" s="16"/>
      <c r="T175" s="16"/>
      <c r="Y175" s="19"/>
      <c r="Z175" s="19"/>
      <c r="AB175" s="16"/>
      <c r="AC175" s="16"/>
      <c r="AD175" s="16"/>
      <c r="AE175" s="16"/>
      <c r="AF175" s="16"/>
      <c r="AG175" s="16"/>
      <c r="AH175" s="16"/>
      <c r="AI175" s="16"/>
      <c r="AJ175" s="16"/>
      <c r="AK175" s="16"/>
      <c r="AL175" s="16"/>
      <c r="AM175" s="16"/>
      <c r="AN175" s="16"/>
      <c r="AO175" s="16"/>
      <c r="AP175" s="16"/>
      <c r="AQ175" s="16"/>
      <c r="AR175" s="16"/>
    </row>
    <row r="176" spans="1:44" hidden="1" x14ac:dyDescent="0.2">
      <c r="A176" s="18"/>
      <c r="B176" s="16"/>
      <c r="C176" s="16"/>
      <c r="D176" s="16"/>
      <c r="E176" s="16"/>
      <c r="F176" s="16"/>
      <c r="G176" s="16"/>
      <c r="H176" s="16"/>
      <c r="I176" s="16"/>
      <c r="J176" s="16"/>
      <c r="K176" s="16"/>
      <c r="L176" s="16"/>
      <c r="M176" s="16"/>
      <c r="N176" s="16"/>
      <c r="O176" s="16"/>
      <c r="P176" s="16"/>
      <c r="Q176" s="16"/>
      <c r="R176" s="16"/>
      <c r="S176" s="16"/>
      <c r="T176" s="16"/>
    </row>
    <row r="177" spans="1:20" hidden="1" x14ac:dyDescent="0.2">
      <c r="A177" s="18"/>
      <c r="B177" s="16"/>
      <c r="C177" s="16"/>
      <c r="D177" s="16"/>
      <c r="E177" s="16"/>
      <c r="F177" s="16"/>
      <c r="G177" s="16"/>
      <c r="H177" s="16"/>
      <c r="I177" s="16"/>
      <c r="J177" s="16"/>
      <c r="K177" s="16"/>
      <c r="L177" s="16"/>
      <c r="M177" s="16"/>
      <c r="N177" s="16"/>
      <c r="O177" s="16"/>
      <c r="P177" s="16"/>
      <c r="Q177" s="16"/>
      <c r="R177" s="16"/>
      <c r="S177" s="16"/>
      <c r="T177" s="16"/>
    </row>
    <row r="178" spans="1:20" hidden="1" x14ac:dyDescent="0.2">
      <c r="A178" s="18"/>
      <c r="B178" s="16"/>
      <c r="C178" s="16"/>
      <c r="D178" s="16"/>
      <c r="E178" s="16"/>
      <c r="F178" s="16"/>
      <c r="G178" s="16"/>
      <c r="H178" s="16"/>
      <c r="I178" s="16"/>
      <c r="J178" s="16"/>
      <c r="K178" s="16"/>
      <c r="L178" s="16"/>
      <c r="M178" s="16"/>
      <c r="N178" s="16"/>
      <c r="O178" s="16"/>
      <c r="P178" s="16"/>
      <c r="Q178" s="16"/>
      <c r="R178" s="16"/>
      <c r="S178" s="16"/>
      <c r="T178" s="16"/>
    </row>
    <row r="179" spans="1:20" hidden="1" x14ac:dyDescent="0.2">
      <c r="A179" s="18"/>
      <c r="B179" s="16"/>
      <c r="C179" s="16"/>
      <c r="D179" s="16"/>
      <c r="E179" s="16"/>
      <c r="F179" s="16"/>
      <c r="G179" s="16"/>
      <c r="H179" s="16"/>
      <c r="I179" s="16"/>
      <c r="J179" s="16"/>
      <c r="K179" s="16"/>
      <c r="L179" s="16"/>
      <c r="M179" s="16"/>
      <c r="N179" s="16"/>
      <c r="O179" s="16"/>
      <c r="P179" s="16"/>
      <c r="Q179" s="16"/>
      <c r="R179" s="16"/>
      <c r="S179" s="16"/>
      <c r="T179" s="16"/>
    </row>
    <row r="180" spans="1:20" hidden="1" x14ac:dyDescent="0.2">
      <c r="A180" s="18"/>
      <c r="B180" s="16"/>
      <c r="C180" s="16"/>
      <c r="D180" s="16"/>
      <c r="E180" s="16"/>
      <c r="F180" s="16"/>
      <c r="G180" s="16"/>
      <c r="H180" s="16"/>
      <c r="I180" s="16"/>
      <c r="J180" s="16"/>
      <c r="K180" s="16"/>
      <c r="L180" s="16"/>
      <c r="M180" s="16"/>
      <c r="N180" s="16"/>
      <c r="O180" s="16"/>
      <c r="P180" s="16"/>
      <c r="Q180" s="16"/>
      <c r="R180" s="16"/>
      <c r="S180" s="16"/>
      <c r="T180" s="16"/>
    </row>
    <row r="181" spans="1:20" hidden="1" x14ac:dyDescent="0.2">
      <c r="A181" s="18"/>
      <c r="B181" s="16"/>
      <c r="C181" s="16"/>
      <c r="D181" s="16"/>
      <c r="E181" s="16"/>
      <c r="F181" s="16"/>
      <c r="G181" s="16"/>
      <c r="H181" s="16"/>
      <c r="I181" s="16"/>
      <c r="J181" s="16"/>
      <c r="K181" s="16"/>
      <c r="L181" s="16"/>
      <c r="M181" s="16"/>
      <c r="N181" s="16"/>
      <c r="O181" s="16"/>
      <c r="P181" s="16"/>
      <c r="Q181" s="16"/>
      <c r="R181" s="16"/>
      <c r="S181" s="16"/>
      <c r="T181" s="16"/>
    </row>
    <row r="182" spans="1:20" hidden="1" x14ac:dyDescent="0.2">
      <c r="A182" s="18"/>
      <c r="B182" s="16"/>
      <c r="C182" s="16"/>
      <c r="D182" s="16"/>
      <c r="E182" s="16"/>
      <c r="F182" s="16"/>
      <c r="G182" s="16"/>
      <c r="H182" s="16"/>
      <c r="I182" s="16"/>
      <c r="J182" s="16"/>
      <c r="K182" s="16"/>
      <c r="L182" s="16"/>
      <c r="M182" s="16"/>
      <c r="N182" s="16"/>
      <c r="O182" s="16"/>
      <c r="P182" s="16"/>
      <c r="Q182" s="16"/>
      <c r="R182" s="16"/>
      <c r="S182" s="16"/>
      <c r="T182" s="16"/>
    </row>
    <row r="183" spans="1:20" hidden="1" x14ac:dyDescent="0.2">
      <c r="A183" s="18"/>
      <c r="B183" s="16"/>
      <c r="C183" s="16"/>
      <c r="D183" s="16"/>
      <c r="E183" s="16"/>
      <c r="F183" s="16"/>
      <c r="G183" s="16"/>
      <c r="H183" s="16"/>
      <c r="I183" s="16"/>
      <c r="J183" s="16"/>
      <c r="K183" s="16"/>
      <c r="L183" s="16"/>
      <c r="M183" s="16"/>
      <c r="N183" s="16"/>
      <c r="O183" s="16"/>
      <c r="P183" s="16"/>
      <c r="Q183" s="16"/>
      <c r="R183" s="16"/>
      <c r="S183" s="16"/>
      <c r="T183" s="16"/>
    </row>
    <row r="184" spans="1:20" hidden="1" x14ac:dyDescent="0.2">
      <c r="A184" s="18"/>
      <c r="B184" s="16"/>
      <c r="C184" s="16"/>
      <c r="D184" s="16"/>
      <c r="E184" s="16"/>
      <c r="F184" s="16"/>
      <c r="G184" s="16"/>
      <c r="H184" s="16"/>
      <c r="I184" s="16"/>
      <c r="J184" s="16"/>
      <c r="K184" s="16"/>
      <c r="L184" s="16"/>
      <c r="M184" s="16"/>
      <c r="N184" s="16"/>
      <c r="O184" s="16"/>
      <c r="P184" s="16"/>
      <c r="Q184" s="16"/>
      <c r="R184" s="16"/>
      <c r="S184" s="16"/>
      <c r="T184" s="16"/>
    </row>
    <row r="185" spans="1:20" hidden="1" x14ac:dyDescent="0.2">
      <c r="A185" s="18"/>
      <c r="B185" s="16"/>
      <c r="C185" s="16"/>
      <c r="D185" s="16"/>
      <c r="E185" s="16"/>
      <c r="F185" s="16"/>
      <c r="G185" s="16"/>
      <c r="H185" s="16"/>
      <c r="I185" s="16"/>
      <c r="J185" s="16"/>
      <c r="K185" s="16"/>
      <c r="L185" s="16"/>
      <c r="M185" s="16"/>
      <c r="N185" s="16"/>
      <c r="O185" s="16"/>
      <c r="P185" s="16"/>
      <c r="Q185" s="16"/>
      <c r="R185" s="16"/>
      <c r="S185" s="16"/>
      <c r="T185" s="16"/>
    </row>
    <row r="186" spans="1:20" hidden="1" x14ac:dyDescent="0.2">
      <c r="A186" s="18"/>
      <c r="B186" s="16"/>
      <c r="C186" s="16"/>
      <c r="D186" s="16"/>
      <c r="E186" s="16"/>
      <c r="F186" s="16"/>
      <c r="G186" s="16"/>
      <c r="H186" s="16"/>
      <c r="I186" s="16"/>
      <c r="J186" s="16"/>
      <c r="K186" s="16"/>
      <c r="L186" s="16"/>
      <c r="M186" s="16"/>
      <c r="N186" s="16"/>
      <c r="O186" s="16"/>
      <c r="P186" s="16"/>
      <c r="Q186" s="16"/>
      <c r="R186" s="16"/>
      <c r="S186" s="16"/>
      <c r="T186" s="16"/>
    </row>
    <row r="187" spans="1:20" hidden="1" x14ac:dyDescent="0.2">
      <c r="A187" s="18"/>
      <c r="B187" s="16"/>
      <c r="C187" s="16"/>
      <c r="D187" s="16"/>
      <c r="E187" s="16"/>
      <c r="F187" s="16"/>
      <c r="G187" s="16"/>
      <c r="H187" s="16"/>
      <c r="I187" s="16"/>
      <c r="J187" s="16"/>
      <c r="K187" s="16"/>
      <c r="L187" s="16"/>
      <c r="M187" s="16"/>
      <c r="N187" s="16"/>
      <c r="O187" s="16"/>
      <c r="P187" s="16"/>
      <c r="Q187" s="16"/>
      <c r="R187" s="16"/>
      <c r="S187" s="16"/>
      <c r="T187" s="16"/>
    </row>
    <row r="188" spans="1:20" hidden="1" x14ac:dyDescent="0.2">
      <c r="A188" s="18"/>
      <c r="B188" s="16"/>
      <c r="C188" s="16"/>
      <c r="D188" s="16"/>
      <c r="E188" s="16"/>
      <c r="F188" s="16"/>
      <c r="G188" s="16"/>
      <c r="H188" s="16"/>
      <c r="I188" s="16"/>
      <c r="J188" s="16"/>
      <c r="K188" s="16"/>
      <c r="L188" s="16"/>
      <c r="M188" s="16"/>
      <c r="N188" s="16"/>
      <c r="O188" s="16"/>
      <c r="P188" s="16"/>
      <c r="Q188" s="16"/>
      <c r="R188" s="16"/>
      <c r="S188" s="16"/>
      <c r="T188" s="16"/>
    </row>
    <row r="189" spans="1:20" hidden="1" x14ac:dyDescent="0.2">
      <c r="A189" s="18"/>
      <c r="B189" s="16"/>
      <c r="C189" s="16"/>
      <c r="D189" s="16"/>
      <c r="E189" s="16"/>
      <c r="F189" s="16"/>
      <c r="G189" s="16"/>
      <c r="H189" s="16"/>
      <c r="I189" s="16"/>
      <c r="J189" s="16"/>
      <c r="K189" s="16"/>
      <c r="L189" s="16"/>
      <c r="M189" s="16"/>
      <c r="N189" s="16"/>
      <c r="O189" s="16"/>
      <c r="P189" s="16"/>
      <c r="Q189" s="16"/>
      <c r="R189" s="16"/>
      <c r="S189" s="16"/>
      <c r="T189" s="16"/>
    </row>
    <row r="190" spans="1:20" hidden="1" x14ac:dyDescent="0.2">
      <c r="A190" s="18"/>
      <c r="B190" s="16"/>
      <c r="C190" s="16"/>
      <c r="D190" s="16"/>
      <c r="E190" s="16"/>
      <c r="F190" s="16"/>
      <c r="G190" s="16"/>
      <c r="H190" s="16"/>
      <c r="I190" s="16"/>
      <c r="J190" s="16"/>
      <c r="K190" s="16"/>
      <c r="L190" s="16"/>
      <c r="M190" s="16"/>
      <c r="N190" s="16"/>
      <c r="O190" s="16"/>
      <c r="P190" s="16"/>
      <c r="Q190" s="16"/>
      <c r="R190" s="16"/>
      <c r="S190" s="16"/>
      <c r="T190" s="16"/>
    </row>
    <row r="191" spans="1:20" hidden="1" x14ac:dyDescent="0.2">
      <c r="A191" s="18"/>
      <c r="B191" s="16"/>
      <c r="C191" s="16"/>
      <c r="D191" s="16"/>
      <c r="E191" s="16"/>
      <c r="F191" s="16"/>
      <c r="G191" s="16"/>
      <c r="H191" s="16"/>
      <c r="I191" s="16"/>
      <c r="J191" s="16"/>
      <c r="K191" s="16"/>
      <c r="L191" s="16"/>
      <c r="M191" s="16"/>
      <c r="N191" s="16"/>
      <c r="O191" s="16"/>
      <c r="P191" s="16"/>
      <c r="Q191" s="16"/>
      <c r="R191" s="16"/>
      <c r="S191" s="16"/>
      <c r="T191" s="16"/>
    </row>
    <row r="192" spans="1:20" hidden="1" x14ac:dyDescent="0.2">
      <c r="A192" s="18"/>
      <c r="B192" s="16"/>
      <c r="C192" s="16"/>
      <c r="D192" s="16"/>
      <c r="E192" s="16"/>
      <c r="F192" s="16"/>
      <c r="G192" s="16"/>
      <c r="H192" s="16"/>
      <c r="I192" s="16"/>
      <c r="J192" s="16"/>
      <c r="K192" s="16"/>
      <c r="L192" s="16"/>
      <c r="M192" s="16"/>
      <c r="N192" s="16"/>
      <c r="O192" s="16"/>
      <c r="P192" s="16"/>
      <c r="Q192" s="16"/>
      <c r="R192" s="16"/>
      <c r="S192" s="16"/>
      <c r="T192" s="16"/>
    </row>
    <row r="193" spans="1:20" hidden="1" x14ac:dyDescent="0.2">
      <c r="A193" s="18"/>
      <c r="B193" s="16"/>
      <c r="C193" s="16"/>
      <c r="D193" s="16"/>
      <c r="E193" s="16"/>
      <c r="F193" s="16"/>
      <c r="G193" s="16"/>
      <c r="H193" s="16"/>
      <c r="I193" s="16"/>
      <c r="J193" s="16"/>
      <c r="K193" s="16"/>
      <c r="L193" s="16"/>
      <c r="M193" s="16"/>
      <c r="N193" s="16"/>
      <c r="O193" s="16"/>
      <c r="P193" s="16"/>
      <c r="Q193" s="16"/>
      <c r="R193" s="16"/>
      <c r="S193" s="16"/>
      <c r="T193" s="16"/>
    </row>
    <row r="194" spans="1:20" hidden="1" x14ac:dyDescent="0.2">
      <c r="A194" s="18"/>
      <c r="B194" s="16"/>
      <c r="C194" s="16"/>
      <c r="D194" s="16"/>
      <c r="E194" s="16"/>
      <c r="F194" s="16"/>
      <c r="G194" s="16"/>
      <c r="H194" s="16"/>
      <c r="I194" s="16"/>
      <c r="J194" s="16"/>
      <c r="K194" s="16"/>
      <c r="L194" s="16"/>
      <c r="M194" s="16"/>
      <c r="N194" s="16"/>
      <c r="O194" s="16"/>
      <c r="P194" s="16"/>
      <c r="Q194" s="16"/>
      <c r="R194" s="16"/>
      <c r="S194" s="16"/>
      <c r="T194" s="16"/>
    </row>
    <row r="195" spans="1:20" hidden="1" x14ac:dyDescent="0.2">
      <c r="A195" s="18"/>
      <c r="B195" s="16"/>
      <c r="C195" s="16"/>
      <c r="D195" s="16"/>
      <c r="E195" s="16"/>
      <c r="F195" s="16"/>
      <c r="G195" s="16"/>
      <c r="H195" s="16"/>
      <c r="I195" s="16"/>
      <c r="J195" s="16"/>
      <c r="K195" s="16"/>
      <c r="L195" s="16"/>
      <c r="M195" s="16"/>
      <c r="N195" s="16"/>
      <c r="O195" s="16"/>
      <c r="P195" s="16"/>
      <c r="Q195" s="16"/>
      <c r="R195" s="16"/>
      <c r="S195" s="16"/>
      <c r="T195" s="16"/>
    </row>
    <row r="196" spans="1:20" hidden="1" x14ac:dyDescent="0.2">
      <c r="A196" s="18"/>
      <c r="B196" s="16"/>
      <c r="C196" s="16"/>
      <c r="D196" s="16"/>
      <c r="E196" s="16"/>
      <c r="F196" s="16"/>
      <c r="G196" s="16"/>
      <c r="H196" s="16"/>
      <c r="I196" s="16"/>
      <c r="J196" s="16"/>
      <c r="K196" s="16"/>
      <c r="L196" s="16"/>
      <c r="M196" s="16"/>
      <c r="N196" s="16"/>
      <c r="O196" s="16"/>
      <c r="P196" s="16"/>
      <c r="Q196" s="16"/>
      <c r="R196" s="16"/>
      <c r="S196" s="16"/>
      <c r="T196" s="16"/>
    </row>
    <row r="197" spans="1:20" hidden="1" x14ac:dyDescent="0.2">
      <c r="A197" s="18"/>
      <c r="B197" s="16"/>
      <c r="C197" s="16"/>
      <c r="D197" s="16"/>
      <c r="E197" s="16"/>
      <c r="F197" s="16"/>
      <c r="G197" s="16"/>
      <c r="H197" s="16"/>
      <c r="I197" s="16"/>
      <c r="J197" s="16"/>
      <c r="K197" s="16"/>
      <c r="L197" s="16"/>
      <c r="M197" s="16"/>
      <c r="N197" s="16"/>
      <c r="O197" s="16"/>
      <c r="P197" s="16"/>
      <c r="Q197" s="16"/>
      <c r="R197" s="16"/>
      <c r="S197" s="16"/>
      <c r="T197" s="16"/>
    </row>
    <row r="198" spans="1:20" hidden="1" x14ac:dyDescent="0.2">
      <c r="A198" s="18"/>
      <c r="B198" s="16"/>
      <c r="C198" s="16"/>
      <c r="D198" s="16"/>
      <c r="E198" s="16"/>
      <c r="F198" s="16"/>
      <c r="G198" s="16"/>
      <c r="H198" s="16"/>
      <c r="I198" s="16"/>
      <c r="J198" s="16"/>
      <c r="K198" s="16"/>
      <c r="L198" s="16"/>
      <c r="M198" s="16"/>
      <c r="N198" s="16"/>
      <c r="O198" s="16"/>
      <c r="P198" s="16"/>
      <c r="Q198" s="16"/>
      <c r="R198" s="16"/>
      <c r="S198" s="16"/>
      <c r="T198" s="16"/>
    </row>
    <row r="199" spans="1:20" hidden="1" x14ac:dyDescent="0.2">
      <c r="A199" s="18"/>
      <c r="B199" s="16"/>
      <c r="C199" s="16"/>
      <c r="D199" s="16"/>
      <c r="E199" s="16"/>
      <c r="F199" s="16"/>
      <c r="G199" s="16"/>
      <c r="H199" s="16"/>
      <c r="I199" s="16"/>
      <c r="J199" s="16"/>
      <c r="K199" s="16"/>
      <c r="L199" s="16"/>
      <c r="M199" s="16"/>
      <c r="N199" s="16"/>
      <c r="O199" s="16"/>
      <c r="P199" s="16"/>
      <c r="Q199" s="16"/>
      <c r="R199" s="16"/>
      <c r="S199" s="16"/>
      <c r="T199" s="16"/>
    </row>
    <row r="200" spans="1:20" hidden="1" x14ac:dyDescent="0.2">
      <c r="A200" s="18"/>
      <c r="B200" s="16"/>
      <c r="C200" s="16"/>
      <c r="D200" s="16"/>
      <c r="E200" s="16"/>
      <c r="F200" s="16"/>
      <c r="G200" s="16"/>
      <c r="H200" s="16"/>
      <c r="I200" s="16"/>
      <c r="J200" s="16"/>
      <c r="K200" s="16"/>
      <c r="L200" s="16"/>
      <c r="M200" s="16"/>
      <c r="N200" s="16"/>
      <c r="O200" s="16"/>
      <c r="P200" s="16"/>
      <c r="Q200" s="16"/>
      <c r="R200" s="16"/>
      <c r="S200" s="16"/>
      <c r="T200" s="16"/>
    </row>
    <row r="201" spans="1:20" hidden="1" x14ac:dyDescent="0.2">
      <c r="A201" s="18"/>
      <c r="B201" s="16"/>
      <c r="C201" s="16"/>
      <c r="D201" s="16"/>
      <c r="E201" s="16"/>
      <c r="F201" s="16"/>
      <c r="G201" s="16"/>
      <c r="H201" s="16"/>
      <c r="I201" s="16"/>
      <c r="J201" s="16"/>
      <c r="K201" s="16"/>
      <c r="L201" s="16"/>
      <c r="M201" s="16"/>
      <c r="N201" s="16"/>
      <c r="O201" s="16"/>
      <c r="P201" s="16"/>
      <c r="Q201" s="16"/>
      <c r="R201" s="16"/>
      <c r="S201" s="16"/>
      <c r="T201" s="16"/>
    </row>
    <row r="202" spans="1:20" hidden="1" x14ac:dyDescent="0.2">
      <c r="A202" s="18"/>
      <c r="B202" s="16"/>
      <c r="C202" s="16"/>
      <c r="D202" s="16"/>
      <c r="E202" s="16"/>
      <c r="F202" s="16"/>
      <c r="G202" s="16"/>
      <c r="H202" s="16"/>
      <c r="I202" s="16"/>
      <c r="J202" s="16"/>
      <c r="K202" s="16"/>
      <c r="L202" s="16"/>
      <c r="M202" s="16"/>
      <c r="N202" s="16"/>
      <c r="O202" s="16"/>
      <c r="P202" s="16"/>
      <c r="Q202" s="16"/>
      <c r="R202" s="16"/>
      <c r="S202" s="16"/>
      <c r="T202" s="16"/>
    </row>
    <row r="203" spans="1:20" hidden="1" x14ac:dyDescent="0.2">
      <c r="A203" s="18"/>
      <c r="B203" s="16"/>
      <c r="C203" s="16"/>
      <c r="D203" s="16"/>
      <c r="E203" s="16"/>
      <c r="F203" s="16"/>
      <c r="G203" s="16"/>
      <c r="H203" s="16"/>
      <c r="I203" s="16"/>
      <c r="J203" s="16"/>
      <c r="K203" s="16"/>
      <c r="L203" s="16"/>
      <c r="M203" s="16"/>
      <c r="N203" s="16"/>
      <c r="O203" s="16"/>
      <c r="P203" s="16"/>
      <c r="Q203" s="16"/>
      <c r="R203" s="16"/>
      <c r="S203" s="16"/>
      <c r="T203" s="16"/>
    </row>
    <row r="204" spans="1:20" hidden="1" x14ac:dyDescent="0.2">
      <c r="A204" s="18"/>
      <c r="B204" s="16"/>
      <c r="C204" s="16"/>
      <c r="D204" s="16"/>
      <c r="E204" s="16"/>
      <c r="F204" s="16"/>
      <c r="G204" s="16"/>
      <c r="H204" s="16"/>
      <c r="I204" s="16"/>
      <c r="J204" s="16"/>
      <c r="K204" s="16"/>
      <c r="L204" s="16"/>
      <c r="M204" s="16"/>
      <c r="N204" s="16"/>
      <c r="O204" s="16"/>
      <c r="P204" s="16"/>
      <c r="Q204" s="16"/>
      <c r="R204" s="16"/>
      <c r="S204" s="16"/>
      <c r="T204" s="16"/>
    </row>
    <row r="205" spans="1:20" hidden="1" x14ac:dyDescent="0.2">
      <c r="A205" s="18"/>
      <c r="B205" s="16"/>
      <c r="C205" s="16"/>
      <c r="D205" s="16"/>
      <c r="E205" s="16"/>
      <c r="F205" s="16"/>
      <c r="G205" s="16"/>
      <c r="H205" s="16"/>
      <c r="I205" s="16"/>
      <c r="J205" s="16"/>
      <c r="K205" s="16"/>
      <c r="L205" s="16"/>
      <c r="M205" s="16"/>
      <c r="N205" s="16"/>
      <c r="O205" s="16"/>
      <c r="P205" s="16"/>
      <c r="Q205" s="16"/>
      <c r="R205" s="16"/>
      <c r="S205" s="16"/>
      <c r="T205" s="16"/>
    </row>
    <row r="206" spans="1:20" hidden="1" x14ac:dyDescent="0.2">
      <c r="A206" s="18"/>
      <c r="B206" s="16"/>
      <c r="C206" s="16"/>
      <c r="D206" s="16"/>
      <c r="E206" s="16"/>
      <c r="F206" s="16"/>
      <c r="G206" s="16"/>
      <c r="H206" s="16"/>
      <c r="I206" s="16"/>
      <c r="J206" s="16"/>
      <c r="K206" s="16"/>
      <c r="L206" s="16"/>
      <c r="M206" s="16"/>
      <c r="N206" s="16"/>
      <c r="O206" s="16"/>
      <c r="P206" s="16"/>
      <c r="Q206" s="16"/>
      <c r="R206" s="16"/>
      <c r="S206" s="16"/>
      <c r="T206" s="16"/>
    </row>
    <row r="207" spans="1:20" hidden="1" x14ac:dyDescent="0.2">
      <c r="A207" s="18"/>
      <c r="B207" s="16"/>
      <c r="C207" s="16"/>
      <c r="D207" s="16"/>
      <c r="E207" s="16"/>
      <c r="F207" s="16"/>
      <c r="G207" s="16"/>
      <c r="H207" s="16"/>
      <c r="I207" s="16"/>
      <c r="J207" s="16"/>
      <c r="K207" s="16"/>
      <c r="L207" s="16"/>
      <c r="M207" s="16"/>
      <c r="N207" s="16"/>
      <c r="O207" s="16"/>
      <c r="P207" s="16"/>
      <c r="Q207" s="16"/>
      <c r="R207" s="16"/>
      <c r="S207" s="16"/>
      <c r="T207" s="16"/>
    </row>
    <row r="208" spans="1:20" hidden="1" x14ac:dyDescent="0.2">
      <c r="A208" s="18"/>
      <c r="B208" s="16"/>
      <c r="C208" s="16"/>
      <c r="D208" s="16"/>
      <c r="E208" s="16"/>
      <c r="F208" s="16"/>
      <c r="G208" s="16"/>
      <c r="H208" s="16"/>
      <c r="I208" s="16"/>
      <c r="J208" s="16"/>
      <c r="K208" s="16"/>
      <c r="L208" s="16"/>
      <c r="M208" s="16"/>
      <c r="N208" s="16"/>
      <c r="O208" s="16"/>
      <c r="P208" s="16"/>
      <c r="Q208" s="16"/>
      <c r="R208" s="16"/>
      <c r="S208" s="16"/>
      <c r="T208" s="16"/>
    </row>
    <row r="209" spans="1:20" hidden="1" x14ac:dyDescent="0.2">
      <c r="A209" s="18"/>
      <c r="B209" s="16"/>
      <c r="C209" s="16"/>
      <c r="D209" s="16"/>
      <c r="E209" s="16"/>
      <c r="F209" s="16"/>
      <c r="G209" s="16"/>
      <c r="H209" s="16"/>
      <c r="I209" s="16"/>
      <c r="J209" s="16"/>
      <c r="K209" s="16"/>
      <c r="L209" s="16"/>
      <c r="M209" s="16"/>
      <c r="N209" s="16"/>
      <c r="O209" s="16"/>
      <c r="P209" s="16"/>
      <c r="Q209" s="16"/>
      <c r="R209" s="16"/>
      <c r="S209" s="16"/>
      <c r="T209" s="16"/>
    </row>
    <row r="210" spans="1:20" hidden="1" x14ac:dyDescent="0.2">
      <c r="A210" s="18"/>
      <c r="B210" s="16"/>
      <c r="C210" s="16"/>
      <c r="D210" s="16"/>
      <c r="E210" s="16"/>
      <c r="F210" s="16"/>
      <c r="G210" s="16"/>
      <c r="H210" s="16"/>
      <c r="I210" s="16"/>
      <c r="J210" s="16"/>
      <c r="K210" s="16"/>
      <c r="L210" s="16"/>
      <c r="M210" s="16"/>
      <c r="N210" s="16"/>
      <c r="O210" s="16"/>
      <c r="P210" s="16"/>
      <c r="Q210" s="16"/>
      <c r="R210" s="16"/>
      <c r="S210" s="16"/>
      <c r="T210" s="16"/>
    </row>
    <row r="211" spans="1:20" hidden="1" x14ac:dyDescent="0.2">
      <c r="A211" s="18"/>
      <c r="B211" s="16"/>
      <c r="C211" s="16"/>
      <c r="D211" s="16"/>
      <c r="E211" s="16"/>
      <c r="F211" s="16"/>
      <c r="G211" s="16"/>
      <c r="H211" s="16"/>
      <c r="I211" s="16"/>
      <c r="J211" s="16"/>
      <c r="K211" s="16"/>
      <c r="L211" s="16"/>
      <c r="M211" s="16"/>
      <c r="N211" s="16"/>
      <c r="O211" s="16"/>
      <c r="P211" s="16"/>
      <c r="Q211" s="16"/>
      <c r="R211" s="16"/>
      <c r="S211" s="16"/>
      <c r="T211" s="16"/>
    </row>
    <row r="212" spans="1:20" hidden="1" x14ac:dyDescent="0.2">
      <c r="A212" s="18"/>
      <c r="B212" s="16"/>
      <c r="C212" s="16"/>
      <c r="D212" s="16"/>
      <c r="E212" s="16"/>
      <c r="F212" s="16"/>
      <c r="G212" s="16"/>
      <c r="H212" s="16"/>
      <c r="I212" s="16"/>
      <c r="J212" s="16"/>
      <c r="K212" s="16"/>
      <c r="L212" s="16"/>
      <c r="M212" s="16"/>
      <c r="N212" s="16"/>
      <c r="O212" s="16"/>
      <c r="P212" s="16"/>
      <c r="Q212" s="16"/>
      <c r="R212" s="16"/>
      <c r="S212" s="16"/>
      <c r="T212" s="16"/>
    </row>
    <row r="213" spans="1:20" hidden="1" x14ac:dyDescent="0.2">
      <c r="A213" s="18"/>
      <c r="B213" s="16"/>
      <c r="C213" s="16"/>
      <c r="D213" s="16"/>
      <c r="E213" s="16"/>
      <c r="F213" s="16"/>
      <c r="G213" s="16"/>
      <c r="H213" s="16"/>
      <c r="I213" s="16"/>
      <c r="J213" s="16"/>
      <c r="K213" s="16"/>
      <c r="L213" s="16"/>
      <c r="M213" s="16"/>
      <c r="N213" s="16"/>
      <c r="O213" s="16"/>
      <c r="P213" s="16"/>
      <c r="Q213" s="16"/>
      <c r="R213" s="16"/>
      <c r="S213" s="16"/>
      <c r="T213" s="16"/>
    </row>
    <row r="214" spans="1:20" hidden="1" x14ac:dyDescent="0.2">
      <c r="A214" s="18"/>
      <c r="B214" s="16"/>
      <c r="C214" s="16"/>
      <c r="D214" s="16"/>
      <c r="E214" s="16"/>
      <c r="F214" s="16"/>
      <c r="G214" s="16"/>
      <c r="H214" s="16"/>
      <c r="I214" s="16"/>
      <c r="J214" s="16"/>
      <c r="K214" s="16"/>
      <c r="L214" s="16"/>
      <c r="M214" s="16"/>
      <c r="N214" s="16"/>
      <c r="O214" s="16"/>
      <c r="P214" s="16"/>
      <c r="Q214" s="16"/>
      <c r="R214" s="16"/>
      <c r="S214" s="16"/>
      <c r="T214" s="16"/>
    </row>
    <row r="215" spans="1:20" hidden="1" x14ac:dyDescent="0.2">
      <c r="A215" s="18"/>
      <c r="B215" s="16"/>
      <c r="C215" s="16"/>
      <c r="D215" s="16"/>
      <c r="E215" s="16"/>
      <c r="F215" s="16"/>
      <c r="G215" s="16"/>
      <c r="H215" s="16"/>
      <c r="I215" s="16"/>
      <c r="J215" s="16"/>
      <c r="K215" s="16"/>
      <c r="L215" s="16"/>
      <c r="M215" s="16"/>
      <c r="N215" s="16"/>
      <c r="O215" s="16"/>
      <c r="P215" s="16"/>
      <c r="Q215" s="16"/>
      <c r="R215" s="16"/>
      <c r="S215" s="16"/>
      <c r="T215" s="16"/>
    </row>
    <row r="216" spans="1:20" hidden="1" x14ac:dyDescent="0.2">
      <c r="A216" s="18"/>
      <c r="B216" s="16"/>
      <c r="C216" s="16"/>
      <c r="D216" s="16"/>
      <c r="E216" s="16"/>
      <c r="F216" s="16"/>
      <c r="G216" s="16"/>
      <c r="H216" s="16"/>
      <c r="I216" s="16"/>
      <c r="J216" s="16"/>
      <c r="K216" s="16"/>
      <c r="L216" s="16"/>
      <c r="M216" s="16"/>
      <c r="N216" s="16"/>
      <c r="O216" s="16"/>
      <c r="P216" s="16"/>
      <c r="Q216" s="16"/>
      <c r="R216" s="16"/>
      <c r="S216" s="16"/>
      <c r="T216" s="16"/>
    </row>
    <row r="217" spans="1:20" hidden="1" x14ac:dyDescent="0.2">
      <c r="A217" s="18"/>
      <c r="B217" s="16"/>
      <c r="C217" s="16"/>
      <c r="D217" s="16"/>
      <c r="E217" s="16"/>
      <c r="F217" s="16"/>
      <c r="G217" s="16"/>
      <c r="H217" s="16"/>
      <c r="I217" s="16"/>
      <c r="J217" s="16"/>
      <c r="K217" s="16"/>
      <c r="L217" s="16"/>
      <c r="M217" s="16"/>
      <c r="N217" s="16"/>
      <c r="O217" s="16"/>
      <c r="P217" s="16"/>
      <c r="Q217" s="16"/>
      <c r="R217" s="16"/>
      <c r="S217" s="16"/>
      <c r="T217" s="16"/>
    </row>
    <row r="218" spans="1:20" hidden="1" x14ac:dyDescent="0.2">
      <c r="A218" s="18"/>
      <c r="B218" s="16"/>
      <c r="C218" s="16"/>
      <c r="D218" s="16"/>
      <c r="E218" s="16"/>
      <c r="F218" s="16"/>
      <c r="G218" s="16"/>
      <c r="H218" s="16"/>
      <c r="I218" s="16"/>
      <c r="J218" s="16"/>
      <c r="K218" s="16"/>
      <c r="L218" s="16"/>
      <c r="M218" s="16"/>
      <c r="N218" s="16"/>
      <c r="O218" s="16"/>
      <c r="P218" s="16"/>
      <c r="Q218" s="16"/>
      <c r="R218" s="16"/>
      <c r="S218" s="16"/>
      <c r="T218" s="16"/>
    </row>
    <row r="219" spans="1:20" hidden="1" x14ac:dyDescent="0.2">
      <c r="A219" s="18"/>
      <c r="B219" s="16"/>
      <c r="C219" s="16"/>
      <c r="D219" s="16"/>
      <c r="E219" s="16"/>
      <c r="F219" s="16"/>
      <c r="G219" s="16"/>
      <c r="H219" s="16"/>
      <c r="I219" s="16"/>
      <c r="J219" s="16"/>
      <c r="K219" s="16"/>
      <c r="L219" s="16"/>
      <c r="M219" s="16"/>
      <c r="N219" s="16"/>
      <c r="O219" s="16"/>
      <c r="P219" s="16"/>
      <c r="Q219" s="16"/>
      <c r="R219" s="16"/>
      <c r="S219" s="16"/>
      <c r="T219" s="16"/>
    </row>
    <row r="220" spans="1:20" hidden="1" x14ac:dyDescent="0.2">
      <c r="A220" s="18"/>
      <c r="B220" s="16"/>
      <c r="C220" s="16"/>
      <c r="D220" s="16"/>
      <c r="E220" s="16"/>
      <c r="F220" s="16"/>
      <c r="G220" s="16"/>
      <c r="H220" s="16"/>
      <c r="I220" s="16"/>
      <c r="J220" s="16"/>
      <c r="K220" s="16"/>
      <c r="L220" s="16"/>
      <c r="M220" s="16"/>
      <c r="N220" s="16"/>
      <c r="O220" s="16"/>
      <c r="P220" s="16"/>
      <c r="Q220" s="16"/>
      <c r="R220" s="16"/>
      <c r="S220" s="16"/>
      <c r="T220" s="16"/>
    </row>
    <row r="221" spans="1:20" hidden="1" x14ac:dyDescent="0.2">
      <c r="A221" s="18"/>
      <c r="B221" s="16"/>
      <c r="C221" s="16"/>
      <c r="D221" s="16"/>
      <c r="E221" s="16"/>
      <c r="F221" s="16"/>
      <c r="G221" s="16"/>
      <c r="H221" s="16"/>
      <c r="I221" s="16"/>
      <c r="J221" s="16"/>
      <c r="K221" s="16"/>
      <c r="L221" s="16"/>
      <c r="M221" s="16"/>
      <c r="N221" s="16"/>
      <c r="O221" s="16"/>
      <c r="P221" s="16"/>
      <c r="Q221" s="16"/>
      <c r="R221" s="16"/>
      <c r="S221" s="16"/>
      <c r="T221" s="16"/>
    </row>
    <row r="222" spans="1:20" hidden="1" x14ac:dyDescent="0.2">
      <c r="A222" s="18"/>
      <c r="B222" s="16"/>
      <c r="C222" s="16"/>
      <c r="D222" s="16"/>
      <c r="E222" s="16"/>
      <c r="F222" s="16"/>
      <c r="G222" s="16"/>
      <c r="H222" s="16"/>
      <c r="I222" s="16"/>
      <c r="J222" s="16"/>
      <c r="K222" s="16"/>
      <c r="L222" s="16"/>
      <c r="M222" s="16"/>
      <c r="N222" s="16"/>
      <c r="O222" s="16"/>
      <c r="P222" s="16"/>
      <c r="Q222" s="16"/>
      <c r="R222" s="16"/>
      <c r="S222" s="16"/>
      <c r="T222" s="16"/>
    </row>
    <row r="223" spans="1:20" hidden="1" x14ac:dyDescent="0.2">
      <c r="A223" s="18"/>
      <c r="B223" s="16"/>
      <c r="C223" s="16"/>
      <c r="D223" s="16"/>
      <c r="E223" s="16"/>
      <c r="F223" s="16"/>
      <c r="G223" s="16"/>
      <c r="H223" s="16"/>
      <c r="I223" s="16"/>
      <c r="J223" s="16"/>
      <c r="K223" s="16"/>
      <c r="L223" s="16"/>
      <c r="M223" s="16"/>
      <c r="N223" s="16"/>
      <c r="O223" s="16"/>
      <c r="P223" s="16"/>
      <c r="Q223" s="16"/>
      <c r="R223" s="16"/>
      <c r="S223" s="16"/>
      <c r="T223" s="16"/>
    </row>
    <row r="224" spans="1:20" hidden="1" x14ac:dyDescent="0.2">
      <c r="A224" s="18"/>
      <c r="B224" s="16"/>
      <c r="C224" s="16"/>
      <c r="D224" s="16"/>
      <c r="E224" s="16"/>
      <c r="F224" s="16"/>
      <c r="G224" s="16"/>
      <c r="H224" s="16"/>
      <c r="I224" s="16"/>
      <c r="J224" s="16"/>
      <c r="K224" s="16"/>
      <c r="L224" s="16"/>
      <c r="M224" s="16"/>
      <c r="N224" s="16"/>
      <c r="O224" s="16"/>
      <c r="P224" s="16"/>
      <c r="Q224" s="16"/>
      <c r="R224" s="16"/>
      <c r="S224" s="16"/>
      <c r="T224" s="16"/>
    </row>
    <row r="225" spans="1:20" hidden="1" x14ac:dyDescent="0.2">
      <c r="A225" s="18"/>
      <c r="B225" s="16"/>
      <c r="C225" s="16"/>
      <c r="D225" s="16"/>
      <c r="E225" s="16"/>
      <c r="F225" s="16"/>
      <c r="G225" s="16"/>
      <c r="H225" s="16"/>
      <c r="I225" s="16"/>
      <c r="J225" s="16"/>
      <c r="K225" s="16"/>
      <c r="L225" s="16"/>
      <c r="M225" s="16"/>
      <c r="N225" s="16"/>
      <c r="O225" s="16"/>
      <c r="P225" s="16"/>
      <c r="Q225" s="16"/>
      <c r="R225" s="16"/>
      <c r="S225" s="16"/>
      <c r="T225" s="16"/>
    </row>
    <row r="226" spans="1:20" hidden="1" x14ac:dyDescent="0.2">
      <c r="A226" s="18"/>
      <c r="B226" s="16"/>
      <c r="C226" s="16"/>
      <c r="D226" s="16"/>
      <c r="E226" s="16"/>
      <c r="F226" s="16"/>
      <c r="G226" s="16"/>
      <c r="H226" s="16"/>
      <c r="I226" s="16"/>
      <c r="J226" s="16"/>
      <c r="K226" s="16"/>
      <c r="L226" s="16"/>
      <c r="M226" s="16"/>
      <c r="N226" s="16"/>
      <c r="O226" s="16"/>
      <c r="P226" s="16"/>
      <c r="Q226" s="16"/>
      <c r="R226" s="16"/>
      <c r="S226" s="16"/>
      <c r="T226" s="16"/>
    </row>
    <row r="227" spans="1:20" hidden="1" x14ac:dyDescent="0.2">
      <c r="A227" s="18"/>
      <c r="B227" s="16"/>
      <c r="C227" s="16"/>
      <c r="D227" s="16"/>
      <c r="E227" s="16"/>
      <c r="F227" s="16"/>
      <c r="G227" s="16"/>
      <c r="H227" s="16"/>
      <c r="I227" s="16"/>
      <c r="J227" s="16"/>
      <c r="K227" s="16"/>
      <c r="L227" s="16"/>
      <c r="M227" s="16"/>
      <c r="N227" s="16"/>
      <c r="O227" s="16"/>
      <c r="P227" s="16"/>
      <c r="Q227" s="16"/>
      <c r="R227" s="16"/>
      <c r="S227" s="16"/>
      <c r="T227" s="16"/>
    </row>
    <row r="228" spans="1:20" hidden="1" x14ac:dyDescent="0.2">
      <c r="A228" s="18"/>
      <c r="B228" s="16"/>
      <c r="C228" s="16"/>
      <c r="D228" s="16"/>
      <c r="E228" s="16"/>
      <c r="F228" s="16"/>
      <c r="G228" s="16"/>
      <c r="H228" s="16"/>
      <c r="I228" s="16"/>
      <c r="J228" s="16"/>
      <c r="K228" s="16"/>
      <c r="L228" s="16"/>
      <c r="M228" s="16"/>
      <c r="N228" s="16"/>
      <c r="O228" s="16"/>
      <c r="P228" s="16"/>
      <c r="Q228" s="16"/>
      <c r="R228" s="16"/>
      <c r="S228" s="16"/>
      <c r="T228" s="16"/>
    </row>
    <row r="229" spans="1:20" hidden="1" x14ac:dyDescent="0.2">
      <c r="A229" s="18"/>
      <c r="B229" s="16"/>
      <c r="C229" s="16"/>
      <c r="D229" s="16"/>
      <c r="E229" s="16"/>
      <c r="F229" s="16"/>
      <c r="G229" s="16"/>
      <c r="H229" s="16"/>
      <c r="I229" s="16"/>
      <c r="J229" s="16"/>
      <c r="K229" s="16"/>
      <c r="L229" s="16"/>
      <c r="M229" s="16"/>
      <c r="N229" s="16"/>
      <c r="O229" s="16"/>
      <c r="P229" s="16"/>
      <c r="Q229" s="16"/>
      <c r="R229" s="16"/>
      <c r="S229" s="16"/>
      <c r="T229" s="16"/>
    </row>
    <row r="230" spans="1:20" hidden="1" x14ac:dyDescent="0.2">
      <c r="A230" s="18"/>
      <c r="B230" s="16"/>
      <c r="C230" s="16"/>
      <c r="D230" s="16"/>
      <c r="E230" s="16"/>
      <c r="F230" s="16"/>
      <c r="G230" s="16"/>
      <c r="H230" s="16"/>
      <c r="I230" s="16"/>
      <c r="J230" s="16"/>
      <c r="K230" s="16"/>
      <c r="L230" s="16"/>
      <c r="M230" s="16"/>
      <c r="N230" s="16"/>
      <c r="O230" s="16"/>
      <c r="P230" s="16"/>
      <c r="Q230" s="16"/>
      <c r="R230" s="16"/>
      <c r="S230" s="16"/>
      <c r="T230" s="16"/>
    </row>
    <row r="231" spans="1:20" hidden="1" x14ac:dyDescent="0.2">
      <c r="A231" s="18"/>
      <c r="B231" s="16"/>
      <c r="C231" s="16"/>
      <c r="D231" s="16"/>
      <c r="E231" s="16"/>
      <c r="F231" s="16"/>
      <c r="G231" s="16"/>
      <c r="H231" s="16"/>
      <c r="I231" s="16"/>
      <c r="J231" s="16"/>
      <c r="K231" s="16"/>
      <c r="L231" s="16"/>
      <c r="M231" s="16"/>
      <c r="N231" s="16"/>
      <c r="O231" s="16"/>
      <c r="P231" s="16"/>
      <c r="Q231" s="16"/>
      <c r="R231" s="16"/>
      <c r="S231" s="16"/>
      <c r="T231" s="16"/>
    </row>
    <row r="232" spans="1:20" hidden="1" x14ac:dyDescent="0.2">
      <c r="A232" s="18"/>
      <c r="B232" s="16"/>
      <c r="C232" s="16"/>
      <c r="D232" s="16"/>
      <c r="E232" s="16"/>
      <c r="F232" s="16"/>
      <c r="G232" s="16"/>
      <c r="H232" s="16"/>
      <c r="I232" s="16"/>
      <c r="J232" s="16"/>
      <c r="K232" s="16"/>
      <c r="L232" s="16"/>
      <c r="M232" s="16"/>
      <c r="N232" s="16"/>
      <c r="O232" s="16"/>
      <c r="P232" s="16"/>
      <c r="Q232" s="16"/>
      <c r="R232" s="16"/>
      <c r="S232" s="16"/>
      <c r="T232" s="16"/>
    </row>
    <row r="233" spans="1:20" hidden="1" x14ac:dyDescent="0.2">
      <c r="A233" s="18"/>
      <c r="B233" s="16"/>
      <c r="C233" s="16"/>
      <c r="D233" s="16"/>
      <c r="E233" s="16"/>
      <c r="F233" s="16"/>
      <c r="G233" s="16"/>
      <c r="H233" s="16"/>
      <c r="I233" s="16"/>
      <c r="J233" s="16"/>
      <c r="K233" s="16"/>
      <c r="L233" s="16"/>
      <c r="M233" s="16"/>
      <c r="N233" s="16"/>
      <c r="O233" s="16"/>
      <c r="P233" s="16"/>
      <c r="Q233" s="16"/>
      <c r="R233" s="16"/>
      <c r="S233" s="16"/>
      <c r="T233" s="16"/>
    </row>
    <row r="234" spans="1:20" hidden="1" x14ac:dyDescent="0.2">
      <c r="A234" s="18"/>
      <c r="B234" s="16"/>
      <c r="C234" s="16"/>
      <c r="D234" s="16"/>
      <c r="E234" s="16"/>
      <c r="F234" s="16"/>
      <c r="G234" s="16"/>
      <c r="H234" s="16"/>
      <c r="I234" s="16"/>
      <c r="J234" s="16"/>
      <c r="K234" s="16"/>
      <c r="L234" s="16"/>
      <c r="M234" s="16"/>
      <c r="N234" s="16"/>
      <c r="O234" s="16"/>
      <c r="P234" s="16"/>
      <c r="Q234" s="16"/>
      <c r="R234" s="16"/>
      <c r="S234" s="16"/>
      <c r="T234" s="16"/>
    </row>
    <row r="235" spans="1:20" hidden="1" x14ac:dyDescent="0.2">
      <c r="A235" s="18"/>
      <c r="B235" s="16"/>
      <c r="C235" s="16"/>
      <c r="D235" s="16"/>
      <c r="E235" s="16"/>
      <c r="F235" s="16"/>
      <c r="G235" s="16"/>
      <c r="H235" s="16"/>
      <c r="I235" s="16"/>
      <c r="J235" s="16"/>
      <c r="K235" s="16"/>
      <c r="L235" s="16"/>
      <c r="M235" s="16"/>
      <c r="N235" s="16"/>
      <c r="O235" s="16"/>
      <c r="P235" s="16"/>
      <c r="Q235" s="16"/>
      <c r="R235" s="16"/>
      <c r="S235" s="16"/>
      <c r="T235" s="16"/>
    </row>
    <row r="236" spans="1:20" hidden="1" x14ac:dyDescent="0.2">
      <c r="A236" s="18"/>
      <c r="B236" s="16"/>
      <c r="C236" s="16"/>
      <c r="D236" s="16"/>
      <c r="E236" s="16"/>
      <c r="F236" s="16"/>
      <c r="G236" s="16"/>
      <c r="H236" s="16"/>
      <c r="I236" s="16"/>
      <c r="J236" s="16"/>
      <c r="K236" s="16"/>
      <c r="L236" s="16"/>
      <c r="M236" s="16"/>
      <c r="N236" s="16"/>
      <c r="O236" s="16"/>
      <c r="P236" s="16"/>
      <c r="Q236" s="16"/>
      <c r="R236" s="16"/>
      <c r="S236" s="16"/>
      <c r="T236" s="16"/>
    </row>
    <row r="237" spans="1:20" hidden="1" x14ac:dyDescent="0.2">
      <c r="A237" s="18"/>
      <c r="B237" s="16"/>
      <c r="C237" s="16"/>
      <c r="D237" s="16"/>
      <c r="E237" s="16"/>
      <c r="F237" s="16"/>
      <c r="G237" s="16"/>
      <c r="H237" s="16"/>
      <c r="I237" s="16"/>
      <c r="J237" s="16"/>
      <c r="K237" s="16"/>
      <c r="L237" s="16"/>
      <c r="M237" s="16"/>
      <c r="N237" s="16"/>
      <c r="O237" s="16"/>
      <c r="P237" s="16"/>
      <c r="Q237" s="16"/>
      <c r="R237" s="16"/>
      <c r="S237" s="16"/>
      <c r="T237" s="16"/>
    </row>
    <row r="238" spans="1:20" hidden="1" x14ac:dyDescent="0.2">
      <c r="A238" s="18"/>
      <c r="B238" s="16"/>
      <c r="C238" s="16"/>
      <c r="D238" s="16"/>
      <c r="E238" s="16"/>
      <c r="F238" s="16"/>
      <c r="G238" s="16"/>
      <c r="H238" s="16"/>
      <c r="I238" s="16"/>
      <c r="J238" s="16"/>
      <c r="K238" s="16"/>
      <c r="L238" s="16"/>
      <c r="M238" s="16"/>
      <c r="N238" s="16"/>
      <c r="O238" s="16"/>
      <c r="P238" s="16"/>
      <c r="Q238" s="16"/>
      <c r="R238" s="16"/>
      <c r="S238" s="16"/>
      <c r="T238" s="16"/>
    </row>
    <row r="239" spans="1:20" hidden="1" x14ac:dyDescent="0.2">
      <c r="A239" s="18"/>
      <c r="B239" s="16"/>
      <c r="C239" s="16"/>
      <c r="D239" s="16"/>
      <c r="E239" s="16"/>
      <c r="F239" s="16"/>
      <c r="G239" s="16"/>
      <c r="H239" s="16"/>
      <c r="I239" s="16"/>
      <c r="J239" s="16"/>
      <c r="K239" s="16"/>
      <c r="L239" s="16"/>
      <c r="M239" s="16"/>
      <c r="N239" s="16"/>
      <c r="O239" s="16"/>
      <c r="P239" s="16"/>
      <c r="Q239" s="16"/>
      <c r="R239" s="16"/>
      <c r="S239" s="16"/>
      <c r="T239" s="16"/>
    </row>
    <row r="240" spans="1:20" hidden="1" x14ac:dyDescent="0.2">
      <c r="A240" s="18"/>
      <c r="B240" s="16"/>
      <c r="C240" s="16"/>
      <c r="D240" s="16"/>
      <c r="E240" s="16"/>
      <c r="F240" s="16"/>
      <c r="G240" s="16"/>
      <c r="H240" s="16"/>
      <c r="I240" s="16"/>
      <c r="J240" s="16"/>
      <c r="K240" s="16"/>
      <c r="L240" s="16"/>
      <c r="M240" s="16"/>
      <c r="N240" s="16"/>
      <c r="O240" s="16"/>
      <c r="P240" s="16"/>
      <c r="Q240" s="16"/>
      <c r="R240" s="16"/>
      <c r="S240" s="16"/>
      <c r="T240" s="16"/>
    </row>
    <row r="241" spans="1:20" hidden="1" x14ac:dyDescent="0.2">
      <c r="A241" s="18"/>
      <c r="B241" s="16"/>
      <c r="C241" s="16"/>
      <c r="D241" s="16"/>
      <c r="E241" s="16"/>
      <c r="F241" s="16"/>
      <c r="G241" s="16"/>
      <c r="H241" s="16"/>
      <c r="I241" s="16"/>
      <c r="J241" s="16"/>
      <c r="K241" s="16"/>
      <c r="L241" s="16"/>
      <c r="M241" s="16"/>
      <c r="N241" s="16"/>
      <c r="O241" s="16"/>
      <c r="P241" s="16"/>
      <c r="Q241" s="16"/>
      <c r="R241" s="16"/>
      <c r="S241" s="16"/>
      <c r="T241" s="16"/>
    </row>
    <row r="242" spans="1:20" hidden="1" x14ac:dyDescent="0.2">
      <c r="A242" s="18"/>
      <c r="B242" s="16"/>
      <c r="C242" s="16"/>
      <c r="D242" s="16"/>
      <c r="E242" s="16"/>
      <c r="F242" s="16"/>
      <c r="G242" s="16"/>
      <c r="H242" s="16"/>
      <c r="I242" s="16"/>
      <c r="J242" s="16"/>
      <c r="K242" s="16"/>
      <c r="L242" s="16"/>
      <c r="M242" s="16"/>
      <c r="N242" s="16"/>
      <c r="O242" s="16"/>
      <c r="P242" s="16"/>
      <c r="Q242" s="16"/>
      <c r="R242" s="16"/>
      <c r="S242" s="16"/>
      <c r="T242" s="16"/>
    </row>
    <row r="243" spans="1:20" hidden="1" x14ac:dyDescent="0.2">
      <c r="A243" s="18"/>
      <c r="B243" s="16"/>
      <c r="C243" s="16"/>
      <c r="D243" s="16"/>
      <c r="E243" s="16"/>
      <c r="F243" s="16"/>
      <c r="G243" s="16"/>
      <c r="H243" s="16"/>
      <c r="I243" s="16"/>
      <c r="J243" s="16"/>
      <c r="K243" s="16"/>
      <c r="L243" s="16"/>
      <c r="M243" s="16"/>
      <c r="N243" s="16"/>
      <c r="O243" s="16"/>
      <c r="P243" s="16"/>
      <c r="Q243" s="16"/>
      <c r="R243" s="16"/>
      <c r="S243" s="16"/>
      <c r="T243" s="16"/>
    </row>
    <row r="244" spans="1:20" hidden="1" x14ac:dyDescent="0.2">
      <c r="A244" s="18"/>
      <c r="B244" s="16"/>
      <c r="C244" s="16"/>
      <c r="D244" s="16"/>
      <c r="E244" s="16"/>
      <c r="F244" s="16"/>
      <c r="G244" s="16"/>
      <c r="H244" s="16"/>
      <c r="I244" s="16"/>
      <c r="J244" s="16"/>
      <c r="K244" s="16"/>
      <c r="L244" s="16"/>
      <c r="M244" s="16"/>
      <c r="N244" s="16"/>
      <c r="O244" s="16"/>
      <c r="P244" s="16"/>
      <c r="Q244" s="16"/>
      <c r="R244" s="16"/>
      <c r="S244" s="16"/>
      <c r="T244" s="16"/>
    </row>
    <row r="245" spans="1:20" hidden="1" x14ac:dyDescent="0.2">
      <c r="A245" s="18"/>
      <c r="B245" s="16"/>
      <c r="C245" s="16"/>
      <c r="D245" s="16"/>
      <c r="E245" s="16"/>
      <c r="F245" s="16"/>
      <c r="G245" s="16"/>
      <c r="H245" s="16"/>
      <c r="I245" s="16"/>
      <c r="J245" s="16"/>
      <c r="K245" s="16"/>
      <c r="L245" s="16"/>
      <c r="M245" s="16"/>
      <c r="N245" s="16"/>
      <c r="O245" s="16"/>
      <c r="P245" s="16"/>
      <c r="Q245" s="16"/>
      <c r="R245" s="16"/>
      <c r="S245" s="16"/>
      <c r="T245" s="16"/>
    </row>
    <row r="246" spans="1:20" hidden="1" x14ac:dyDescent="0.2">
      <c r="A246" s="18"/>
      <c r="B246" s="16"/>
      <c r="C246" s="16"/>
      <c r="D246" s="16"/>
      <c r="E246" s="16"/>
      <c r="F246" s="16"/>
      <c r="G246" s="16"/>
      <c r="H246" s="16"/>
      <c r="I246" s="16"/>
      <c r="J246" s="16"/>
      <c r="K246" s="16"/>
      <c r="L246" s="16"/>
      <c r="M246" s="16"/>
      <c r="N246" s="16"/>
      <c r="O246" s="16"/>
      <c r="P246" s="16"/>
      <c r="Q246" s="16"/>
      <c r="R246" s="16"/>
      <c r="S246" s="16"/>
      <c r="T246" s="16"/>
    </row>
    <row r="247" spans="1:20" hidden="1" x14ac:dyDescent="0.2">
      <c r="A247" s="18"/>
      <c r="B247" s="16"/>
      <c r="C247" s="16"/>
      <c r="D247" s="16"/>
      <c r="E247" s="16"/>
      <c r="F247" s="16"/>
      <c r="G247" s="16"/>
      <c r="H247" s="16"/>
      <c r="I247" s="16"/>
      <c r="J247" s="16"/>
      <c r="K247" s="16"/>
      <c r="L247" s="16"/>
      <c r="M247" s="16"/>
      <c r="N247" s="16"/>
      <c r="O247" s="16"/>
      <c r="P247" s="16"/>
      <c r="Q247" s="16"/>
      <c r="R247" s="16"/>
      <c r="S247" s="16"/>
      <c r="T247" s="16"/>
    </row>
    <row r="248" spans="1:20" hidden="1" x14ac:dyDescent="0.2">
      <c r="A248" s="18"/>
      <c r="B248" s="16"/>
      <c r="C248" s="16"/>
      <c r="D248" s="16"/>
      <c r="E248" s="16"/>
      <c r="F248" s="16"/>
      <c r="G248" s="16"/>
      <c r="H248" s="16"/>
      <c r="I248" s="16"/>
      <c r="J248" s="16"/>
      <c r="K248" s="16"/>
      <c r="L248" s="16"/>
      <c r="M248" s="16"/>
      <c r="N248" s="16"/>
      <c r="O248" s="16"/>
      <c r="P248" s="16"/>
      <c r="Q248" s="16"/>
      <c r="R248" s="16"/>
      <c r="S248" s="16"/>
      <c r="T248" s="16"/>
    </row>
    <row r="249" spans="1:20" hidden="1" x14ac:dyDescent="0.2">
      <c r="A249" s="18"/>
      <c r="B249" s="16"/>
      <c r="C249" s="16"/>
      <c r="D249" s="16"/>
      <c r="E249" s="16"/>
      <c r="F249" s="16"/>
      <c r="G249" s="16"/>
      <c r="H249" s="16"/>
      <c r="I249" s="16"/>
      <c r="J249" s="16"/>
      <c r="K249" s="16"/>
      <c r="L249" s="16"/>
      <c r="M249" s="16"/>
      <c r="N249" s="16"/>
      <c r="O249" s="16"/>
      <c r="P249" s="16"/>
      <c r="Q249" s="16"/>
      <c r="R249" s="16"/>
      <c r="S249" s="16"/>
      <c r="T249" s="16"/>
    </row>
    <row r="250" spans="1:20" hidden="1" x14ac:dyDescent="0.2">
      <c r="A250" s="18"/>
      <c r="B250" s="16"/>
      <c r="C250" s="16"/>
      <c r="D250" s="16"/>
      <c r="E250" s="16"/>
      <c r="F250" s="16"/>
      <c r="G250" s="16"/>
      <c r="H250" s="16"/>
      <c r="I250" s="16"/>
      <c r="J250" s="16"/>
      <c r="K250" s="16"/>
      <c r="L250" s="16"/>
      <c r="M250" s="16"/>
      <c r="N250" s="16"/>
      <c r="O250" s="16"/>
      <c r="P250" s="16"/>
      <c r="Q250" s="16"/>
      <c r="R250" s="16"/>
      <c r="S250" s="16"/>
      <c r="T250" s="16"/>
    </row>
    <row r="251" spans="1:20" hidden="1" x14ac:dyDescent="0.2">
      <c r="A251" s="18"/>
      <c r="B251" s="16"/>
      <c r="C251" s="16"/>
      <c r="D251" s="16"/>
      <c r="E251" s="16"/>
      <c r="F251" s="16"/>
      <c r="G251" s="16"/>
      <c r="H251" s="16"/>
      <c r="I251" s="16"/>
      <c r="J251" s="16"/>
      <c r="K251" s="16"/>
      <c r="L251" s="16"/>
      <c r="M251" s="16"/>
      <c r="N251" s="16"/>
      <c r="O251" s="16"/>
      <c r="P251" s="16"/>
      <c r="Q251" s="16"/>
      <c r="R251" s="16"/>
      <c r="S251" s="16"/>
      <c r="T251" s="16"/>
    </row>
    <row r="252" spans="1:20" hidden="1" x14ac:dyDescent="0.2">
      <c r="A252" s="18"/>
      <c r="B252" s="16"/>
      <c r="C252" s="16"/>
      <c r="D252" s="16"/>
      <c r="E252" s="16"/>
      <c r="F252" s="16"/>
      <c r="G252" s="16"/>
      <c r="H252" s="16"/>
      <c r="I252" s="16"/>
      <c r="J252" s="16"/>
      <c r="K252" s="16"/>
      <c r="L252" s="16"/>
      <c r="M252" s="16"/>
      <c r="N252" s="16"/>
      <c r="O252" s="16"/>
      <c r="P252" s="16"/>
      <c r="Q252" s="16"/>
      <c r="R252" s="16"/>
      <c r="S252" s="16"/>
      <c r="T252" s="16"/>
    </row>
  </sheetData>
  <sheetProtection algorithmName="SHA-512" hashValue="N6ok/ASTaz9AQXadORVcQUuQbrIUO5rcfKd/nrHJguazT20j7cElrZM4j7lSA/dCdqvCiWh678JeIyNgpJtviQ==" saltValue="4hCuRJSQusikHx5TNTuWXg==" spinCount="100000" sheet="1" selectLockedCells="1"/>
  <dataConsolidate/>
  <mergeCells count="46">
    <mergeCell ref="G5:S5"/>
    <mergeCell ref="G7:L7"/>
    <mergeCell ref="A8:F8"/>
    <mergeCell ref="A7:F7"/>
    <mergeCell ref="P8:Q8"/>
    <mergeCell ref="A2:F5"/>
    <mergeCell ref="G2:S2"/>
    <mergeCell ref="G3:S3"/>
    <mergeCell ref="A6:T6"/>
    <mergeCell ref="R8:T8"/>
    <mergeCell ref="A9:F9"/>
    <mergeCell ref="A46:T46"/>
    <mergeCell ref="A45:XFD45"/>
    <mergeCell ref="A10:T10"/>
    <mergeCell ref="A11:T11"/>
    <mergeCell ref="A12:T12"/>
    <mergeCell ref="A13:T13"/>
    <mergeCell ref="A30:T30"/>
    <mergeCell ref="A14:T14"/>
    <mergeCell ref="A28:T28"/>
    <mergeCell ref="A29:T29"/>
    <mergeCell ref="A15:T15"/>
    <mergeCell ref="A16:T16"/>
    <mergeCell ref="A17:T17"/>
    <mergeCell ref="A18:T18"/>
    <mergeCell ref="A19:T19"/>
    <mergeCell ref="A44:XFD44"/>
    <mergeCell ref="H37:N37"/>
    <mergeCell ref="A37:G37"/>
    <mergeCell ref="H35:T35"/>
    <mergeCell ref="A20:T20"/>
    <mergeCell ref="A21:T21"/>
    <mergeCell ref="A27:T27"/>
    <mergeCell ref="E32:G32"/>
    <mergeCell ref="H32:N32"/>
    <mergeCell ref="O36:S36"/>
    <mergeCell ref="A36:G36"/>
    <mergeCell ref="H36:N36"/>
    <mergeCell ref="A34:G34"/>
    <mergeCell ref="H34:N34"/>
    <mergeCell ref="R9:T9"/>
    <mergeCell ref="M7:O7"/>
    <mergeCell ref="Q7:S7"/>
    <mergeCell ref="P9:Q9"/>
    <mergeCell ref="G8:O8"/>
    <mergeCell ref="G9:O9"/>
  </mergeCells>
  <phoneticPr fontId="11" type="noConversion"/>
  <dataValidations count="2">
    <dataValidation type="list" showInputMessage="1" showErrorMessage="1" sqref="H34">
      <formula1>$Q$31:$Q$33</formula1>
    </dataValidation>
    <dataValidation type="whole" allowBlank="1" showInputMessage="1" showErrorMessage="1" error="Enter 6 digit district code. All numbers." sqref="P7">
      <formula1>1001</formula1>
      <formula2>200200</formula2>
    </dataValidation>
  </dataValidations>
  <pageMargins left="0.75" right="0.75" top="0.5" bottom="0.5" header="0.5" footer="0"/>
  <pageSetup paperSize="567"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showRowColHeaders="0" zoomScaleNormal="100" zoomScaleSheetLayoutView="100" workbookViewId="0">
      <selection activeCell="I21" sqref="I21:J21"/>
    </sheetView>
  </sheetViews>
  <sheetFormatPr defaultColWidth="0" defaultRowHeight="12.75" zeroHeight="1" x14ac:dyDescent="0.2"/>
  <cols>
    <col min="1" max="1" width="2.7109375" customWidth="1"/>
    <col min="2" max="9" width="9.140625" customWidth="1"/>
    <col min="10" max="10" width="21.7109375" customWidth="1"/>
    <col min="11" max="11" width="0.140625" customWidth="1"/>
    <col min="12" max="28" width="0" hidden="1" customWidth="1"/>
    <col min="29" max="16384" width="9.140625" hidden="1"/>
  </cols>
  <sheetData>
    <row r="1" spans="1:28" s="1" customFormat="1" ht="15.6" customHeight="1" x14ac:dyDescent="0.2">
      <c r="A1" s="265" t="s">
        <v>66</v>
      </c>
      <c r="B1" s="265"/>
      <c r="C1" s="265"/>
      <c r="D1" s="265"/>
      <c r="E1" s="265"/>
      <c r="F1" s="265"/>
      <c r="G1" s="265"/>
      <c r="H1" s="265"/>
      <c r="I1" s="265"/>
      <c r="J1" s="265"/>
      <c r="K1" s="113"/>
      <c r="L1" s="16"/>
      <c r="M1" s="16"/>
      <c r="N1" s="16"/>
      <c r="O1" s="16"/>
      <c r="P1" s="16"/>
      <c r="Q1" s="16"/>
      <c r="R1" s="16"/>
      <c r="S1" s="16"/>
      <c r="T1" s="16"/>
      <c r="U1" s="16"/>
      <c r="V1" s="16"/>
      <c r="W1" s="16"/>
      <c r="X1" s="16"/>
      <c r="Y1" s="16"/>
      <c r="Z1" s="16"/>
      <c r="AA1" s="16"/>
      <c r="AB1" s="11"/>
    </row>
    <row r="2" spans="1:28" s="1" customFormat="1" ht="15.6" customHeight="1" x14ac:dyDescent="0.2">
      <c r="A2" s="73">
        <v>1</v>
      </c>
      <c r="B2" s="303" t="s">
        <v>609</v>
      </c>
      <c r="C2" s="304"/>
      <c r="D2" s="304"/>
      <c r="E2" s="304"/>
      <c r="F2" s="304"/>
      <c r="G2" s="304"/>
      <c r="H2" s="305"/>
      <c r="I2" s="294">
        <f>IF('PPF Application'!P7="",0,(VLOOKUP('PPF Application'!P7,'Supporting Documentation'!A4:D566,4,FALSE)))</f>
        <v>0</v>
      </c>
      <c r="J2" s="294"/>
      <c r="K2" s="120"/>
      <c r="L2" s="16"/>
      <c r="M2" s="16"/>
      <c r="N2" s="16"/>
      <c r="O2" s="16"/>
      <c r="P2" s="16"/>
      <c r="Q2" s="16"/>
      <c r="R2" s="16"/>
      <c r="S2" s="16"/>
      <c r="T2" s="16"/>
      <c r="U2" s="16"/>
      <c r="V2" s="16"/>
      <c r="W2" s="16"/>
      <c r="X2" s="16"/>
      <c r="Y2" s="16"/>
      <c r="Z2" s="16"/>
      <c r="AA2" s="16"/>
      <c r="AB2" s="11"/>
    </row>
    <row r="3" spans="1:28" s="1" customFormat="1" ht="15.6" customHeight="1" x14ac:dyDescent="0.2">
      <c r="A3" s="74">
        <v>2</v>
      </c>
      <c r="B3" s="306" t="s">
        <v>669</v>
      </c>
      <c r="C3" s="307"/>
      <c r="D3" s="307"/>
      <c r="E3" s="307"/>
      <c r="F3" s="307"/>
      <c r="G3" s="307"/>
      <c r="H3" s="308"/>
      <c r="I3" s="313">
        <f>'Student Information'!Q4</f>
        <v>0</v>
      </c>
      <c r="J3" s="313"/>
      <c r="K3" s="121"/>
      <c r="L3" s="16"/>
      <c r="M3" s="16"/>
      <c r="N3" s="16"/>
      <c r="O3" s="16"/>
      <c r="P3" s="16"/>
      <c r="Q3" s="16"/>
      <c r="R3" s="16"/>
      <c r="S3" s="16"/>
      <c r="T3" s="16"/>
      <c r="U3" s="16"/>
      <c r="V3" s="16"/>
      <c r="W3" s="16"/>
      <c r="X3" s="16"/>
      <c r="Y3" s="16"/>
      <c r="Z3" s="16"/>
      <c r="AA3" s="16"/>
      <c r="AB3" s="11"/>
    </row>
    <row r="4" spans="1:28" s="1" customFormat="1" ht="15.6" customHeight="1" x14ac:dyDescent="0.2">
      <c r="A4" s="76">
        <v>3</v>
      </c>
      <c r="B4" s="297" t="s">
        <v>67</v>
      </c>
      <c r="C4" s="298"/>
      <c r="D4" s="298"/>
      <c r="E4" s="298"/>
      <c r="F4" s="298"/>
      <c r="G4" s="298"/>
      <c r="H4" s="299"/>
      <c r="I4" s="293">
        <f>I2*I3</f>
        <v>0</v>
      </c>
      <c r="J4" s="293"/>
      <c r="K4" s="120"/>
      <c r="L4" s="16"/>
      <c r="M4" s="16"/>
      <c r="N4" s="16"/>
      <c r="O4" s="16"/>
      <c r="P4" s="16"/>
      <c r="Q4" s="16"/>
      <c r="R4" s="16"/>
      <c r="S4" s="16"/>
      <c r="T4" s="16"/>
      <c r="U4" s="16"/>
      <c r="V4" s="16"/>
      <c r="W4" s="16"/>
      <c r="X4" s="16"/>
      <c r="Y4" s="16"/>
      <c r="Z4" s="16"/>
      <c r="AA4" s="16"/>
      <c r="AB4" s="11"/>
    </row>
    <row r="5" spans="1:28" s="1" customFormat="1" ht="15.6" customHeight="1" x14ac:dyDescent="0.2">
      <c r="A5" s="265" t="s">
        <v>55</v>
      </c>
      <c r="B5" s="265"/>
      <c r="C5" s="265"/>
      <c r="D5" s="265"/>
      <c r="E5" s="265"/>
      <c r="F5" s="265"/>
      <c r="G5" s="265"/>
      <c r="H5" s="265"/>
      <c r="I5" s="265"/>
      <c r="J5" s="265"/>
      <c r="K5" s="113"/>
      <c r="L5" s="16"/>
      <c r="M5" s="16"/>
      <c r="N5" s="16"/>
      <c r="O5" s="16"/>
      <c r="P5" s="16"/>
      <c r="Q5" s="16"/>
      <c r="R5" s="16"/>
      <c r="S5" s="16"/>
      <c r="T5" s="16"/>
      <c r="U5" s="16"/>
      <c r="V5" s="16"/>
      <c r="W5" s="16"/>
      <c r="X5" s="16"/>
      <c r="Y5" s="16"/>
      <c r="Z5" s="16"/>
      <c r="AA5" s="16"/>
      <c r="AB5" s="11"/>
    </row>
    <row r="6" spans="1:28" s="1" customFormat="1" ht="15.6" customHeight="1" x14ac:dyDescent="0.2">
      <c r="A6" s="75">
        <v>4</v>
      </c>
      <c r="B6" s="300" t="s">
        <v>42</v>
      </c>
      <c r="C6" s="301"/>
      <c r="D6" s="301"/>
      <c r="E6" s="301"/>
      <c r="F6" s="301"/>
      <c r="G6" s="301"/>
      <c r="H6" s="302"/>
      <c r="I6" s="293">
        <f>'Student Information'!R4</f>
        <v>0</v>
      </c>
      <c r="J6" s="293"/>
      <c r="K6" s="120"/>
      <c r="L6" s="16"/>
      <c r="M6" s="16"/>
      <c r="N6" s="16"/>
      <c r="O6" s="16"/>
      <c r="P6" s="16"/>
      <c r="Q6" s="16"/>
      <c r="R6" s="16"/>
      <c r="S6" s="16"/>
      <c r="T6" s="16"/>
      <c r="U6" s="16"/>
      <c r="V6" s="16"/>
      <c r="W6" s="16"/>
      <c r="X6" s="16"/>
      <c r="Y6" s="16"/>
      <c r="Z6" s="16"/>
      <c r="AA6" s="16"/>
      <c r="AB6" s="11"/>
    </row>
    <row r="7" spans="1:28" s="1" customFormat="1" ht="15.6" customHeight="1" x14ac:dyDescent="0.2">
      <c r="A7" s="265" t="s">
        <v>56</v>
      </c>
      <c r="B7" s="265"/>
      <c r="C7" s="265"/>
      <c r="D7" s="265"/>
      <c r="E7" s="265"/>
      <c r="F7" s="265"/>
      <c r="G7" s="265"/>
      <c r="H7" s="265"/>
      <c r="I7" s="265"/>
      <c r="J7" s="265"/>
      <c r="K7" s="113"/>
      <c r="L7" s="16"/>
      <c r="M7" s="16"/>
      <c r="N7" s="16"/>
      <c r="O7" s="16"/>
      <c r="P7" s="16"/>
      <c r="Q7" s="16"/>
      <c r="R7" s="16"/>
      <c r="S7" s="16"/>
      <c r="T7" s="16"/>
      <c r="U7" s="16"/>
      <c r="V7" s="16"/>
      <c r="W7" s="16"/>
      <c r="X7" s="16"/>
      <c r="Y7" s="16"/>
      <c r="Z7" s="16"/>
      <c r="AA7" s="16"/>
      <c r="AB7" s="11"/>
    </row>
    <row r="8" spans="1:28" s="1" customFormat="1" ht="15.6" customHeight="1" x14ac:dyDescent="0.2">
      <c r="A8" s="73">
        <v>5</v>
      </c>
      <c r="B8" s="303" t="s">
        <v>608</v>
      </c>
      <c r="C8" s="304"/>
      <c r="D8" s="304"/>
      <c r="E8" s="304"/>
      <c r="F8" s="304"/>
      <c r="G8" s="304"/>
      <c r="H8" s="305"/>
      <c r="I8" s="294">
        <f>VLOOKUP('PPF Application'!P7,'Supporting Documentation'!A4:E566,5,FALSE)</f>
        <v>0</v>
      </c>
      <c r="J8" s="294"/>
      <c r="K8" s="120"/>
      <c r="L8" s="16"/>
      <c r="M8" s="16"/>
      <c r="N8" s="16"/>
      <c r="O8" s="16"/>
      <c r="P8" s="16"/>
      <c r="Q8" s="16"/>
      <c r="R8" s="16"/>
      <c r="S8" s="16"/>
      <c r="T8" s="16"/>
      <c r="U8" s="16"/>
      <c r="V8" s="16"/>
      <c r="W8" s="16"/>
      <c r="X8" s="16"/>
      <c r="Y8" s="16"/>
      <c r="Z8" s="16"/>
      <c r="AA8" s="16"/>
      <c r="AB8" s="11"/>
    </row>
    <row r="9" spans="1:28" s="1" customFormat="1" ht="15.6" customHeight="1" x14ac:dyDescent="0.2">
      <c r="A9" s="74">
        <v>6</v>
      </c>
      <c r="B9" s="309" t="s">
        <v>607</v>
      </c>
      <c r="C9" s="310"/>
      <c r="D9" s="310"/>
      <c r="E9" s="310"/>
      <c r="F9" s="310"/>
      <c r="G9" s="310"/>
      <c r="H9" s="311"/>
      <c r="I9" s="295">
        <f>VLOOKUP('PPF Application'!P7,'Supporting Documentation'!A4:F566,6,FALSE)</f>
        <v>0</v>
      </c>
      <c r="J9" s="295"/>
      <c r="K9" s="121"/>
      <c r="L9" s="16"/>
      <c r="M9" s="16"/>
      <c r="N9" s="16"/>
      <c r="O9" s="16"/>
      <c r="P9" s="16"/>
      <c r="Q9" s="16"/>
      <c r="R9" s="16"/>
      <c r="S9" s="16"/>
      <c r="T9" s="16"/>
      <c r="U9" s="16"/>
      <c r="V9" s="16"/>
      <c r="W9" s="16"/>
      <c r="X9" s="16"/>
      <c r="Y9" s="16"/>
      <c r="Z9" s="16"/>
      <c r="AA9" s="16"/>
      <c r="AB9" s="11"/>
    </row>
    <row r="10" spans="1:28" s="1" customFormat="1" ht="15.6" customHeight="1" x14ac:dyDescent="0.2">
      <c r="A10" s="74">
        <v>7</v>
      </c>
      <c r="B10" s="312" t="s">
        <v>19</v>
      </c>
      <c r="C10" s="307"/>
      <c r="D10" s="307"/>
      <c r="E10" s="307"/>
      <c r="F10" s="307"/>
      <c r="G10" s="307"/>
      <c r="H10" s="308"/>
      <c r="I10" s="293">
        <f>IF(I9=0,0,(I8/I9))</f>
        <v>0</v>
      </c>
      <c r="J10" s="293"/>
      <c r="K10" s="120"/>
      <c r="L10" s="16"/>
      <c r="M10" s="16"/>
      <c r="N10" s="16"/>
      <c r="O10" s="16"/>
      <c r="P10" s="16"/>
      <c r="Q10" s="16"/>
      <c r="R10" s="16"/>
      <c r="S10" s="16"/>
      <c r="T10" s="16"/>
      <c r="U10" s="16"/>
      <c r="V10" s="16"/>
      <c r="W10" s="16"/>
      <c r="X10" s="16"/>
      <c r="Y10" s="16"/>
      <c r="Z10" s="16"/>
      <c r="AA10" s="16"/>
      <c r="AB10" s="11"/>
    </row>
    <row r="11" spans="1:28" s="1" customFormat="1" ht="15.6" customHeight="1" x14ac:dyDescent="0.2">
      <c r="A11" s="74">
        <v>8</v>
      </c>
      <c r="B11" s="309" t="s">
        <v>43</v>
      </c>
      <c r="C11" s="310"/>
      <c r="D11" s="310"/>
      <c r="E11" s="310"/>
      <c r="F11" s="310"/>
      <c r="G11" s="310"/>
      <c r="H11" s="311"/>
      <c r="I11" s="293">
        <f>I10*'Student Information'!AC1006</f>
        <v>0</v>
      </c>
      <c r="J11" s="293"/>
      <c r="K11" s="120"/>
      <c r="L11" s="16"/>
      <c r="M11" s="16"/>
      <c r="N11" s="16"/>
      <c r="O11" s="16"/>
      <c r="P11" s="16"/>
      <c r="Q11" s="16"/>
      <c r="R11" s="16"/>
      <c r="S11" s="16"/>
      <c r="T11" s="16"/>
      <c r="U11" s="16"/>
      <c r="V11" s="16"/>
      <c r="W11" s="16"/>
      <c r="X11" s="16"/>
      <c r="Y11" s="16"/>
      <c r="Z11" s="16"/>
      <c r="AA11" s="16"/>
      <c r="AB11" s="11"/>
    </row>
    <row r="12" spans="1:28" s="1" customFormat="1" ht="15.6" customHeight="1" x14ac:dyDescent="0.2">
      <c r="A12" s="296" t="s">
        <v>57</v>
      </c>
      <c r="B12" s="296"/>
      <c r="C12" s="296"/>
      <c r="D12" s="296"/>
      <c r="E12" s="296"/>
      <c r="F12" s="296"/>
      <c r="G12" s="296"/>
      <c r="H12" s="296"/>
      <c r="I12" s="296"/>
      <c r="J12" s="296"/>
      <c r="K12" s="113"/>
      <c r="L12" s="16"/>
      <c r="M12" s="16"/>
      <c r="N12" s="16"/>
      <c r="O12" s="16"/>
      <c r="P12" s="16"/>
      <c r="Q12" s="16"/>
      <c r="R12" s="16"/>
      <c r="S12" s="16"/>
      <c r="T12" s="16"/>
      <c r="U12" s="16"/>
      <c r="V12" s="16"/>
      <c r="W12" s="16"/>
      <c r="X12" s="16"/>
      <c r="Y12" s="16"/>
      <c r="Z12" s="16"/>
      <c r="AA12" s="16"/>
      <c r="AB12" s="11"/>
    </row>
    <row r="13" spans="1:28" s="1" customFormat="1" ht="15.6" customHeight="1" x14ac:dyDescent="0.2">
      <c r="A13" s="73">
        <v>9</v>
      </c>
      <c r="B13" s="303" t="s">
        <v>610</v>
      </c>
      <c r="C13" s="304"/>
      <c r="D13" s="304"/>
      <c r="E13" s="304"/>
      <c r="F13" s="304"/>
      <c r="G13" s="304"/>
      <c r="H13" s="305"/>
      <c r="I13" s="294">
        <f>VLOOKUP('PPF Application'!P7,'Supporting Documentation'!A4:G566,7,FALSE)</f>
        <v>0</v>
      </c>
      <c r="J13" s="294"/>
      <c r="K13" s="120"/>
      <c r="L13" s="16"/>
      <c r="M13" s="16"/>
      <c r="N13" s="16"/>
      <c r="O13" s="16"/>
      <c r="P13" s="16"/>
      <c r="Q13" s="16"/>
      <c r="R13" s="16"/>
      <c r="S13" s="16"/>
      <c r="T13" s="16"/>
      <c r="U13" s="16"/>
      <c r="V13" s="16"/>
      <c r="W13" s="16"/>
      <c r="X13" s="16"/>
      <c r="Y13" s="16"/>
      <c r="Z13" s="16"/>
      <c r="AA13" s="16"/>
      <c r="AB13" s="11"/>
    </row>
    <row r="14" spans="1:28" s="1" customFormat="1" ht="15.6" customHeight="1" x14ac:dyDescent="0.2">
      <c r="A14" s="74">
        <v>10</v>
      </c>
      <c r="B14" s="306" t="s">
        <v>670</v>
      </c>
      <c r="C14" s="310"/>
      <c r="D14" s="310"/>
      <c r="E14" s="310"/>
      <c r="F14" s="310"/>
      <c r="G14" s="310"/>
      <c r="H14" s="311"/>
      <c r="I14" s="353">
        <f>VLOOKUP('PPF Application'!P7,'Supporting Documentation'!A4:H566,8,FALSE)</f>
        <v>0</v>
      </c>
      <c r="J14" s="353"/>
      <c r="K14" s="121"/>
      <c r="L14" s="16"/>
      <c r="M14" s="16"/>
      <c r="N14" s="16"/>
      <c r="O14" s="16"/>
      <c r="P14" s="16"/>
      <c r="Q14" s="16"/>
      <c r="R14" s="16"/>
      <c r="S14" s="16"/>
      <c r="T14" s="16"/>
      <c r="U14" s="16"/>
      <c r="V14" s="16"/>
      <c r="W14" s="16"/>
      <c r="X14" s="16"/>
      <c r="Y14" s="16"/>
      <c r="Z14" s="16"/>
      <c r="AA14" s="16"/>
      <c r="AB14" s="11"/>
    </row>
    <row r="15" spans="1:28" s="1" customFormat="1" ht="15.6" customHeight="1" x14ac:dyDescent="0.2">
      <c r="A15" s="74">
        <v>11</v>
      </c>
      <c r="B15" s="312" t="s">
        <v>10</v>
      </c>
      <c r="C15" s="307"/>
      <c r="D15" s="307"/>
      <c r="E15" s="307"/>
      <c r="F15" s="307"/>
      <c r="G15" s="307"/>
      <c r="H15" s="308"/>
      <c r="I15" s="293">
        <f>IF(I14=0,0,(I13/I14))</f>
        <v>0</v>
      </c>
      <c r="J15" s="293"/>
      <c r="K15" s="120"/>
      <c r="L15" s="16"/>
      <c r="M15" s="16"/>
      <c r="N15" s="16"/>
      <c r="O15" s="16"/>
      <c r="P15" s="16"/>
      <c r="Q15" s="16"/>
      <c r="R15" s="16"/>
      <c r="S15" s="16"/>
      <c r="T15" s="16"/>
      <c r="U15" s="16"/>
      <c r="V15" s="16"/>
      <c r="W15" s="16"/>
      <c r="X15" s="16"/>
      <c r="Y15" s="16"/>
      <c r="Z15" s="16"/>
      <c r="AA15" s="16"/>
      <c r="AB15" s="11"/>
    </row>
    <row r="16" spans="1:28" s="1" customFormat="1" ht="15.6" customHeight="1" x14ac:dyDescent="0.2">
      <c r="A16" s="74">
        <v>12</v>
      </c>
      <c r="B16" s="309" t="s">
        <v>44</v>
      </c>
      <c r="C16" s="310"/>
      <c r="D16" s="310"/>
      <c r="E16" s="310"/>
      <c r="F16" s="310"/>
      <c r="G16" s="310"/>
      <c r="H16" s="311"/>
      <c r="I16" s="354">
        <f>'Student Information'!Z1006</f>
        <v>0</v>
      </c>
      <c r="J16" s="354"/>
      <c r="K16" s="121"/>
      <c r="L16" s="16"/>
      <c r="M16" s="16"/>
      <c r="N16" s="16"/>
      <c r="O16" s="16"/>
      <c r="P16" s="16"/>
      <c r="Q16" s="16"/>
      <c r="R16" s="16"/>
      <c r="S16" s="16"/>
      <c r="T16" s="16"/>
      <c r="U16" s="16"/>
      <c r="V16" s="16"/>
      <c r="W16" s="16"/>
      <c r="X16" s="16"/>
      <c r="Y16" s="16"/>
      <c r="Z16" s="16"/>
      <c r="AA16" s="16"/>
      <c r="AB16" s="11"/>
    </row>
    <row r="17" spans="1:28" s="1" customFormat="1" ht="15.6" customHeight="1" x14ac:dyDescent="0.2">
      <c r="A17" s="74">
        <v>13</v>
      </c>
      <c r="B17" s="309" t="s">
        <v>45</v>
      </c>
      <c r="C17" s="310"/>
      <c r="D17" s="310"/>
      <c r="E17" s="310"/>
      <c r="F17" s="310"/>
      <c r="G17" s="310"/>
      <c r="H17" s="311"/>
      <c r="I17" s="293">
        <f>I15*I16</f>
        <v>0</v>
      </c>
      <c r="J17" s="293"/>
      <c r="K17" s="120"/>
      <c r="L17" s="16"/>
      <c r="M17" s="16"/>
      <c r="N17" s="16"/>
      <c r="O17" s="16"/>
      <c r="P17" s="16"/>
      <c r="Q17" s="16"/>
      <c r="R17" s="16"/>
      <c r="S17" s="16"/>
      <c r="T17" s="16"/>
      <c r="U17" s="16"/>
      <c r="V17" s="16"/>
      <c r="W17" s="16"/>
      <c r="X17" s="16"/>
      <c r="Y17" s="16"/>
      <c r="Z17" s="16"/>
      <c r="AA17" s="16"/>
      <c r="AB17" s="11"/>
    </row>
    <row r="18" spans="1:28" s="1" customFormat="1" ht="15.6" customHeight="1" x14ac:dyDescent="0.2">
      <c r="A18" s="265" t="s">
        <v>58</v>
      </c>
      <c r="B18" s="265"/>
      <c r="C18" s="265"/>
      <c r="D18" s="265"/>
      <c r="E18" s="265"/>
      <c r="F18" s="265"/>
      <c r="G18" s="265"/>
      <c r="H18" s="265"/>
      <c r="I18" s="265"/>
      <c r="J18" s="265"/>
      <c r="K18" s="113"/>
      <c r="L18" s="16"/>
      <c r="M18" s="16"/>
      <c r="N18" s="16"/>
      <c r="O18" s="16"/>
      <c r="P18" s="16"/>
      <c r="Q18" s="16"/>
      <c r="R18" s="16"/>
      <c r="S18" s="16"/>
      <c r="T18" s="16"/>
      <c r="U18" s="16"/>
      <c r="V18" s="16"/>
      <c r="W18" s="16"/>
      <c r="X18" s="16"/>
      <c r="Y18" s="16"/>
      <c r="Z18" s="16"/>
      <c r="AA18" s="16"/>
      <c r="AB18" s="11"/>
    </row>
    <row r="19" spans="1:28" s="1" customFormat="1" ht="13.7" customHeight="1" x14ac:dyDescent="0.2">
      <c r="A19" s="63"/>
      <c r="B19" s="352" t="s">
        <v>620</v>
      </c>
      <c r="C19" s="352"/>
      <c r="D19" s="352"/>
      <c r="E19" s="352"/>
      <c r="F19" s="352"/>
      <c r="G19" s="352"/>
      <c r="H19" s="352"/>
      <c r="I19" s="352"/>
      <c r="J19" s="352"/>
      <c r="K19" s="111"/>
      <c r="L19" s="16"/>
      <c r="M19" s="16"/>
      <c r="N19" s="16"/>
      <c r="O19" s="16"/>
      <c r="P19" s="16"/>
      <c r="Q19" s="16"/>
      <c r="R19" s="16"/>
      <c r="S19" s="16"/>
      <c r="T19" s="16"/>
      <c r="U19" s="16"/>
      <c r="V19" s="16"/>
      <c r="W19" s="16"/>
      <c r="X19" s="16"/>
      <c r="Y19" s="16"/>
      <c r="Z19" s="16"/>
      <c r="AA19" s="16"/>
      <c r="AB19" s="11"/>
    </row>
    <row r="20" spans="1:28" s="1" customFormat="1" ht="15.6" customHeight="1" x14ac:dyDescent="0.2">
      <c r="A20" s="72"/>
      <c r="B20" s="352"/>
      <c r="C20" s="352"/>
      <c r="D20" s="352"/>
      <c r="E20" s="352"/>
      <c r="F20" s="352"/>
      <c r="G20" s="352"/>
      <c r="H20" s="352"/>
      <c r="I20" s="352"/>
      <c r="J20" s="352"/>
      <c r="K20" s="111"/>
      <c r="L20" s="16"/>
      <c r="M20" s="16"/>
      <c r="N20" s="16"/>
      <c r="O20" s="16"/>
      <c r="P20" s="16"/>
      <c r="Q20" s="16"/>
      <c r="R20" s="16"/>
      <c r="S20" s="16"/>
      <c r="T20" s="16"/>
      <c r="U20" s="16"/>
      <c r="V20" s="16"/>
      <c r="W20" s="16"/>
      <c r="X20" s="16"/>
      <c r="Y20" s="16"/>
      <c r="Z20" s="16"/>
      <c r="AA20" s="16"/>
      <c r="AB20" s="11"/>
    </row>
    <row r="21" spans="1:28" s="1" customFormat="1" ht="15.6" customHeight="1" x14ac:dyDescent="0.2">
      <c r="A21" s="74">
        <v>14</v>
      </c>
      <c r="B21" s="328"/>
      <c r="C21" s="329"/>
      <c r="D21" s="329"/>
      <c r="E21" s="329"/>
      <c r="F21" s="329"/>
      <c r="G21" s="329"/>
      <c r="H21" s="330"/>
      <c r="I21" s="327"/>
      <c r="J21" s="327"/>
      <c r="K21" s="130"/>
      <c r="L21" s="16"/>
      <c r="M21" s="16"/>
      <c r="N21" s="16"/>
      <c r="O21" s="16"/>
      <c r="P21" s="16"/>
      <c r="Q21" s="16"/>
      <c r="R21" s="16"/>
      <c r="S21" s="16"/>
      <c r="T21" s="16"/>
      <c r="U21" s="16"/>
      <c r="V21" s="16"/>
      <c r="W21" s="16"/>
      <c r="X21" s="16"/>
      <c r="Y21" s="16"/>
      <c r="Z21" s="16"/>
      <c r="AA21" s="16"/>
      <c r="AB21" s="11"/>
    </row>
    <row r="22" spans="1:28" s="1" customFormat="1" ht="30" customHeight="1" x14ac:dyDescent="0.2">
      <c r="A22" s="250" t="s">
        <v>673</v>
      </c>
      <c r="B22" s="251"/>
      <c r="C22" s="251"/>
      <c r="D22" s="251"/>
      <c r="E22" s="251"/>
      <c r="F22" s="251"/>
      <c r="G22" s="251"/>
      <c r="H22" s="251"/>
      <c r="I22" s="251"/>
      <c r="J22" s="252"/>
      <c r="K22" s="113"/>
      <c r="L22" s="16"/>
      <c r="M22" s="16"/>
      <c r="N22" s="16"/>
      <c r="O22" s="16"/>
      <c r="P22" s="16"/>
      <c r="Q22" s="16"/>
      <c r="R22" s="16"/>
      <c r="S22" s="16"/>
      <c r="T22" s="16"/>
      <c r="U22" s="16"/>
      <c r="V22" s="16"/>
      <c r="W22" s="16"/>
      <c r="X22" s="16"/>
      <c r="Y22" s="16"/>
      <c r="Z22" s="16"/>
      <c r="AA22" s="16"/>
      <c r="AB22" s="11"/>
    </row>
    <row r="23" spans="1:28" s="1" customFormat="1" ht="15.6" customHeight="1" x14ac:dyDescent="0.2">
      <c r="A23" s="118" t="s">
        <v>666</v>
      </c>
      <c r="B23" s="119"/>
      <c r="C23" s="119"/>
      <c r="D23" s="119"/>
      <c r="E23" s="119"/>
      <c r="F23" s="119"/>
      <c r="G23" s="119"/>
      <c r="H23" s="119"/>
      <c r="I23" s="119"/>
      <c r="J23" s="129"/>
      <c r="K23" s="103"/>
      <c r="L23" s="16"/>
      <c r="M23" s="16"/>
      <c r="N23" s="16"/>
      <c r="O23" s="16"/>
      <c r="P23" s="16"/>
      <c r="Q23" s="16"/>
      <c r="R23" s="16"/>
      <c r="S23" s="16"/>
      <c r="T23" s="16"/>
      <c r="U23" s="16"/>
      <c r="V23" s="16"/>
      <c r="W23" s="16"/>
      <c r="X23" s="16"/>
      <c r="Y23" s="16"/>
      <c r="Z23" s="16"/>
      <c r="AA23" s="16"/>
      <c r="AB23" s="11"/>
    </row>
    <row r="24" spans="1:28" s="1" customFormat="1" ht="15.6" customHeight="1" x14ac:dyDescent="0.2">
      <c r="A24" s="73">
        <v>15</v>
      </c>
      <c r="B24" s="319" t="s">
        <v>82</v>
      </c>
      <c r="C24" s="320"/>
      <c r="D24" s="320"/>
      <c r="E24" s="320"/>
      <c r="F24" s="320"/>
      <c r="G24" s="320"/>
      <c r="H24" s="321"/>
      <c r="I24" s="294">
        <f>VLOOKUP('PPF Application'!P7,'Supporting Documentation'!A4:I566,9,FALSE)</f>
        <v>0</v>
      </c>
      <c r="J24" s="294"/>
      <c r="K24" s="120"/>
      <c r="L24" s="16"/>
      <c r="M24" s="16"/>
      <c r="N24" s="16"/>
      <c r="O24" s="16"/>
      <c r="P24" s="16"/>
      <c r="Q24" s="16"/>
      <c r="R24" s="16"/>
      <c r="S24" s="16"/>
      <c r="T24" s="16"/>
      <c r="U24" s="16"/>
      <c r="V24" s="16"/>
      <c r="W24" s="16"/>
      <c r="X24" s="16"/>
      <c r="Y24" s="16"/>
      <c r="Z24" s="16"/>
      <c r="AA24" s="16"/>
      <c r="AB24" s="11"/>
    </row>
    <row r="25" spans="1:28" s="1" customFormat="1" ht="15.6" customHeight="1" x14ac:dyDescent="0.2">
      <c r="A25" s="74">
        <v>16</v>
      </c>
      <c r="B25" s="316" t="s">
        <v>26</v>
      </c>
      <c r="C25" s="317"/>
      <c r="D25" s="317"/>
      <c r="E25" s="317"/>
      <c r="F25" s="317"/>
      <c r="G25" s="317"/>
      <c r="H25" s="318"/>
      <c r="I25" s="293">
        <f>I24*'Student Information'!AB1006</f>
        <v>0</v>
      </c>
      <c r="J25" s="293"/>
      <c r="K25" s="120"/>
      <c r="L25" s="16"/>
      <c r="M25" s="16"/>
      <c r="N25" s="16"/>
      <c r="O25" s="16"/>
      <c r="P25" s="16"/>
      <c r="Q25" s="16"/>
      <c r="R25" s="16"/>
      <c r="S25" s="16"/>
      <c r="T25" s="16"/>
      <c r="U25" s="16"/>
      <c r="V25" s="16"/>
      <c r="W25" s="16"/>
      <c r="X25" s="16"/>
      <c r="Y25" s="16"/>
      <c r="Z25" s="16"/>
      <c r="AA25" s="16"/>
      <c r="AB25" s="11"/>
    </row>
    <row r="26" spans="1:28" s="1" customFormat="1" ht="25.5" customHeight="1" x14ac:dyDescent="0.2">
      <c r="A26" s="75"/>
      <c r="B26" s="336" t="s">
        <v>650</v>
      </c>
      <c r="C26" s="336"/>
      <c r="D26" s="336"/>
      <c r="E26" s="336"/>
      <c r="F26" s="336"/>
      <c r="G26" s="336"/>
      <c r="H26" s="336"/>
      <c r="I26" s="336"/>
      <c r="J26" s="336"/>
      <c r="K26" s="122"/>
      <c r="L26" s="16"/>
      <c r="M26" s="16"/>
      <c r="N26" s="16"/>
      <c r="O26" s="16"/>
      <c r="P26" s="16"/>
      <c r="Q26" s="16"/>
      <c r="R26" s="16"/>
      <c r="S26" s="16"/>
      <c r="T26" s="16"/>
      <c r="U26" s="16"/>
      <c r="V26" s="16"/>
      <c r="W26" s="16"/>
      <c r="X26" s="16"/>
      <c r="Y26" s="16"/>
      <c r="Z26" s="16"/>
      <c r="AA26" s="16"/>
      <c r="AB26" s="11"/>
    </row>
    <row r="27" spans="1:28" s="1" customFormat="1" ht="15.6" customHeight="1" x14ac:dyDescent="0.2">
      <c r="A27" s="73">
        <v>17</v>
      </c>
      <c r="B27" s="312" t="s">
        <v>27</v>
      </c>
      <c r="C27" s="307"/>
      <c r="D27" s="307"/>
      <c r="E27" s="307"/>
      <c r="F27" s="307"/>
      <c r="G27" s="307"/>
      <c r="H27" s="308"/>
      <c r="I27" s="327"/>
      <c r="J27" s="327"/>
      <c r="K27" s="130"/>
      <c r="L27" s="16"/>
      <c r="M27" s="16"/>
      <c r="N27" s="16"/>
      <c r="O27" s="16"/>
      <c r="P27" s="16"/>
      <c r="Q27" s="16"/>
      <c r="R27" s="16"/>
      <c r="S27" s="16"/>
      <c r="T27" s="16"/>
      <c r="U27" s="16"/>
      <c r="V27" s="16"/>
      <c r="W27" s="16"/>
      <c r="X27" s="16"/>
      <c r="Y27" s="16"/>
      <c r="Z27" s="16"/>
      <c r="AA27" s="16"/>
      <c r="AB27" s="11"/>
    </row>
    <row r="28" spans="1:28" s="1" customFormat="1" ht="15.6" customHeight="1" x14ac:dyDescent="0.2">
      <c r="A28" s="74">
        <v>18</v>
      </c>
      <c r="B28" s="312" t="s">
        <v>28</v>
      </c>
      <c r="C28" s="307"/>
      <c r="D28" s="307"/>
      <c r="E28" s="307"/>
      <c r="F28" s="307"/>
      <c r="G28" s="307"/>
      <c r="H28" s="308"/>
      <c r="I28" s="327"/>
      <c r="J28" s="327"/>
      <c r="K28" s="130"/>
      <c r="L28" s="16"/>
      <c r="M28" s="16"/>
      <c r="N28" s="16"/>
      <c r="O28" s="16"/>
      <c r="P28" s="16"/>
      <c r="Q28" s="16"/>
      <c r="R28" s="16"/>
      <c r="S28" s="16"/>
      <c r="T28" s="16"/>
      <c r="U28" s="16"/>
      <c r="V28" s="16"/>
      <c r="W28" s="16"/>
      <c r="X28" s="16"/>
      <c r="Y28" s="16"/>
      <c r="Z28" s="16"/>
      <c r="AA28" s="16"/>
      <c r="AB28" s="11"/>
    </row>
    <row r="29" spans="1:28" s="1" customFormat="1" ht="15.6" customHeight="1" x14ac:dyDescent="0.2">
      <c r="A29" s="74">
        <v>19</v>
      </c>
      <c r="B29" s="312" t="s">
        <v>29</v>
      </c>
      <c r="C29" s="307"/>
      <c r="D29" s="307"/>
      <c r="E29" s="307"/>
      <c r="F29" s="307"/>
      <c r="G29" s="307"/>
      <c r="H29" s="308"/>
      <c r="I29" s="327"/>
      <c r="J29" s="327"/>
      <c r="K29" s="130"/>
      <c r="L29" s="16"/>
      <c r="M29" s="16"/>
      <c r="N29" s="16"/>
      <c r="O29" s="16"/>
      <c r="P29" s="16"/>
      <c r="Q29" s="16"/>
      <c r="R29" s="16"/>
      <c r="S29" s="16"/>
      <c r="T29" s="16"/>
      <c r="U29" s="16"/>
      <c r="V29" s="16"/>
      <c r="W29" s="16"/>
      <c r="X29" s="16"/>
      <c r="Y29" s="16"/>
      <c r="Z29" s="16"/>
      <c r="AA29" s="16"/>
      <c r="AB29" s="11"/>
    </row>
    <row r="30" spans="1:28" s="1" customFormat="1" ht="15.6" customHeight="1" x14ac:dyDescent="0.2">
      <c r="A30" s="74">
        <v>20</v>
      </c>
      <c r="B30" s="312" t="s">
        <v>0</v>
      </c>
      <c r="C30" s="307"/>
      <c r="D30" s="307"/>
      <c r="E30" s="307"/>
      <c r="F30" s="307"/>
      <c r="G30" s="307"/>
      <c r="H30" s="308"/>
      <c r="I30" s="327"/>
      <c r="J30" s="327"/>
      <c r="K30" s="130"/>
      <c r="L30" s="16"/>
      <c r="M30" s="16"/>
      <c r="N30" s="16"/>
      <c r="O30" s="16"/>
      <c r="P30" s="16"/>
      <c r="Q30" s="16"/>
      <c r="R30" s="16"/>
      <c r="S30" s="16"/>
      <c r="T30" s="16"/>
      <c r="U30" s="16"/>
      <c r="V30" s="16"/>
      <c r="W30" s="16"/>
      <c r="X30" s="16"/>
      <c r="Y30" s="16"/>
      <c r="Z30" s="16"/>
      <c r="AA30" s="16"/>
      <c r="AB30" s="11"/>
    </row>
    <row r="31" spans="1:28" s="1" customFormat="1" ht="15.6" customHeight="1" x14ac:dyDescent="0.2">
      <c r="A31" s="73">
        <v>21</v>
      </c>
      <c r="B31" s="309" t="s">
        <v>63</v>
      </c>
      <c r="C31" s="310"/>
      <c r="D31" s="311"/>
      <c r="E31" s="328"/>
      <c r="F31" s="329"/>
      <c r="G31" s="329"/>
      <c r="H31" s="330"/>
      <c r="I31" s="327"/>
      <c r="J31" s="327"/>
      <c r="K31" s="130"/>
      <c r="L31" s="16"/>
      <c r="M31" s="16"/>
      <c r="N31" s="16"/>
      <c r="O31" s="16"/>
      <c r="P31" s="16"/>
      <c r="Q31" s="16"/>
      <c r="R31" s="16"/>
      <c r="S31" s="16"/>
      <c r="T31" s="16"/>
      <c r="U31" s="16"/>
      <c r="V31" s="16"/>
      <c r="W31" s="16"/>
      <c r="X31" s="16"/>
      <c r="Y31" s="16"/>
      <c r="Z31" s="16"/>
      <c r="AA31" s="16"/>
      <c r="AB31" s="11"/>
    </row>
    <row r="32" spans="1:28" s="1" customFormat="1" ht="24" customHeight="1" x14ac:dyDescent="0.2">
      <c r="A32" s="4"/>
      <c r="B32" s="340" t="s">
        <v>643</v>
      </c>
      <c r="C32" s="340"/>
      <c r="D32" s="340"/>
      <c r="E32" s="340"/>
      <c r="F32" s="340"/>
      <c r="G32" s="340"/>
      <c r="H32" s="340"/>
      <c r="I32" s="340"/>
      <c r="J32" s="340"/>
      <c r="K32" s="123"/>
      <c r="L32" s="16"/>
      <c r="M32" s="16"/>
      <c r="N32" s="16"/>
      <c r="O32" s="16"/>
      <c r="P32" s="16"/>
      <c r="Q32" s="16"/>
      <c r="R32" s="16"/>
      <c r="S32" s="16"/>
      <c r="T32" s="16"/>
      <c r="U32" s="16"/>
      <c r="V32" s="16"/>
      <c r="W32" s="16"/>
      <c r="X32" s="16"/>
      <c r="Y32" s="16"/>
      <c r="Z32" s="16"/>
      <c r="AA32" s="16"/>
      <c r="AB32" s="11"/>
    </row>
    <row r="33" spans="1:28" s="1" customFormat="1" ht="15.6" customHeight="1" x14ac:dyDescent="0.2">
      <c r="A33" s="74">
        <v>22</v>
      </c>
      <c r="B33" s="322" t="s">
        <v>20</v>
      </c>
      <c r="C33" s="323"/>
      <c r="D33" s="323"/>
      <c r="E33" s="323"/>
      <c r="F33" s="323"/>
      <c r="G33" s="323"/>
      <c r="H33" s="324"/>
      <c r="I33" s="356">
        <f>SUM(I25, I27:K31)</f>
        <v>0</v>
      </c>
      <c r="J33" s="356"/>
      <c r="K33" s="124"/>
      <c r="L33" s="16"/>
      <c r="M33" s="16"/>
      <c r="N33" s="16"/>
      <c r="O33" s="16"/>
      <c r="P33" s="16"/>
      <c r="Q33" s="16"/>
      <c r="R33" s="16"/>
      <c r="S33" s="16"/>
      <c r="T33" s="16"/>
      <c r="U33" s="16"/>
      <c r="V33" s="16"/>
      <c r="W33" s="16"/>
      <c r="X33" s="16"/>
      <c r="Y33" s="16"/>
      <c r="Z33" s="16"/>
      <c r="AA33" s="16"/>
      <c r="AB33" s="11"/>
    </row>
    <row r="34" spans="1:28" s="1" customFormat="1" ht="27.95" customHeight="1" x14ac:dyDescent="0.2">
      <c r="A34" s="355" t="s">
        <v>667</v>
      </c>
      <c r="B34" s="355"/>
      <c r="C34" s="355"/>
      <c r="D34" s="355"/>
      <c r="E34" s="355"/>
      <c r="F34" s="355"/>
      <c r="G34" s="355"/>
      <c r="H34" s="355"/>
      <c r="I34" s="355"/>
      <c r="J34" s="355"/>
      <c r="K34" s="125"/>
      <c r="L34" s="16"/>
      <c r="M34" s="16"/>
      <c r="N34" s="16"/>
      <c r="O34" s="16"/>
      <c r="P34" s="16"/>
      <c r="Q34" s="16"/>
      <c r="R34" s="16"/>
      <c r="S34" s="16"/>
      <c r="T34" s="16"/>
      <c r="U34" s="16"/>
      <c r="V34" s="16"/>
      <c r="W34" s="16"/>
      <c r="X34" s="16"/>
      <c r="Y34" s="16"/>
      <c r="Z34" s="16"/>
      <c r="AA34" s="16"/>
      <c r="AB34" s="11"/>
    </row>
    <row r="35" spans="1:28" s="1" customFormat="1" ht="15.6" customHeight="1" x14ac:dyDescent="0.2">
      <c r="A35" s="326" t="s">
        <v>22</v>
      </c>
      <c r="B35" s="326"/>
      <c r="C35" s="326"/>
      <c r="D35" s="326"/>
      <c r="E35" s="326"/>
      <c r="F35" s="326"/>
      <c r="G35" s="326"/>
      <c r="H35" s="326"/>
      <c r="I35" s="326"/>
      <c r="J35" s="326"/>
      <c r="K35" s="110"/>
      <c r="L35" s="16"/>
      <c r="M35" s="16"/>
      <c r="N35" s="16"/>
      <c r="O35" s="16"/>
      <c r="P35" s="16"/>
      <c r="Q35" s="16"/>
      <c r="R35" s="16"/>
      <c r="S35" s="16"/>
      <c r="T35" s="16"/>
      <c r="U35" s="16"/>
      <c r="V35" s="16"/>
      <c r="W35" s="16"/>
      <c r="X35" s="16"/>
      <c r="Y35" s="16"/>
      <c r="Z35" s="16"/>
      <c r="AA35" s="16"/>
      <c r="AB35" s="11"/>
    </row>
    <row r="36" spans="1:28" s="1" customFormat="1" ht="15.6" customHeight="1" x14ac:dyDescent="0.2">
      <c r="A36" s="73">
        <v>23</v>
      </c>
      <c r="B36" s="319" t="s">
        <v>629</v>
      </c>
      <c r="C36" s="320"/>
      <c r="D36" s="320"/>
      <c r="E36" s="320"/>
      <c r="F36" s="320"/>
      <c r="G36" s="320"/>
      <c r="H36" s="321"/>
      <c r="I36" s="325"/>
      <c r="J36" s="325"/>
      <c r="K36" s="120"/>
      <c r="L36" s="16"/>
      <c r="M36" s="16"/>
      <c r="N36" s="16"/>
      <c r="O36" s="16"/>
      <c r="P36" s="16"/>
      <c r="Q36" s="16"/>
      <c r="R36" s="16"/>
      <c r="S36" s="16"/>
      <c r="T36" s="16"/>
      <c r="U36" s="16"/>
      <c r="V36" s="16"/>
      <c r="W36" s="16"/>
      <c r="X36" s="16"/>
      <c r="Y36" s="16"/>
      <c r="Z36" s="16"/>
      <c r="AA36" s="16"/>
      <c r="AB36" s="11"/>
    </row>
    <row r="37" spans="1:28" s="1" customFormat="1" ht="15.6" customHeight="1" x14ac:dyDescent="0.2">
      <c r="A37" s="74">
        <v>24</v>
      </c>
      <c r="B37" s="316" t="s">
        <v>30</v>
      </c>
      <c r="C37" s="317"/>
      <c r="D37" s="317"/>
      <c r="E37" s="317"/>
      <c r="F37" s="317"/>
      <c r="G37" s="317"/>
      <c r="H37" s="318"/>
      <c r="I37" s="325"/>
      <c r="J37" s="325"/>
      <c r="K37" s="120"/>
      <c r="L37" s="16"/>
      <c r="M37" s="16"/>
      <c r="N37" s="16"/>
      <c r="O37" s="16"/>
      <c r="P37" s="16"/>
      <c r="Q37" s="16"/>
      <c r="R37" s="16"/>
      <c r="S37" s="16"/>
      <c r="T37" s="16"/>
      <c r="U37" s="16"/>
      <c r="V37" s="16"/>
      <c r="W37" s="16"/>
      <c r="X37" s="16"/>
      <c r="Y37" s="16"/>
      <c r="Z37" s="16"/>
      <c r="AA37" s="16"/>
      <c r="AB37" s="11"/>
    </row>
    <row r="38" spans="1:28" s="1" customFormat="1" ht="15.6" customHeight="1" x14ac:dyDescent="0.2">
      <c r="A38" s="74">
        <v>25</v>
      </c>
      <c r="B38" s="316" t="s">
        <v>28</v>
      </c>
      <c r="C38" s="317"/>
      <c r="D38" s="317"/>
      <c r="E38" s="317"/>
      <c r="F38" s="317"/>
      <c r="G38" s="317"/>
      <c r="H38" s="318"/>
      <c r="I38" s="325"/>
      <c r="J38" s="325"/>
      <c r="K38" s="120"/>
      <c r="L38" s="16"/>
      <c r="M38" s="16"/>
      <c r="N38" s="16"/>
      <c r="O38" s="16"/>
      <c r="P38" s="16"/>
      <c r="Q38" s="16"/>
      <c r="R38" s="16"/>
      <c r="S38" s="16"/>
      <c r="T38" s="16"/>
      <c r="U38" s="16"/>
      <c r="V38" s="16"/>
      <c r="W38" s="16"/>
      <c r="X38" s="16"/>
      <c r="Y38" s="16"/>
      <c r="Z38" s="16"/>
      <c r="AA38" s="16"/>
      <c r="AB38" s="11"/>
    </row>
    <row r="39" spans="1:28" s="1" customFormat="1" ht="15.6" customHeight="1" x14ac:dyDescent="0.2">
      <c r="A39" s="74">
        <v>26</v>
      </c>
      <c r="B39" s="316" t="s">
        <v>29</v>
      </c>
      <c r="C39" s="317"/>
      <c r="D39" s="317"/>
      <c r="E39" s="317"/>
      <c r="F39" s="317"/>
      <c r="G39" s="317"/>
      <c r="H39" s="318"/>
      <c r="I39" s="325"/>
      <c r="J39" s="325"/>
      <c r="K39" s="120"/>
      <c r="L39" s="16"/>
      <c r="M39" s="16"/>
      <c r="N39" s="16"/>
      <c r="O39" s="16"/>
      <c r="P39" s="16"/>
      <c r="Q39" s="16"/>
      <c r="R39" s="16"/>
      <c r="S39" s="16"/>
      <c r="T39" s="16"/>
      <c r="U39" s="16"/>
      <c r="V39" s="16"/>
      <c r="W39" s="16"/>
      <c r="X39" s="16"/>
      <c r="Y39" s="16"/>
      <c r="Z39" s="16"/>
      <c r="AA39" s="16"/>
      <c r="AB39" s="11"/>
    </row>
    <row r="40" spans="1:28" s="1" customFormat="1" ht="15.6" customHeight="1" x14ac:dyDescent="0.2">
      <c r="A40" s="74">
        <v>27</v>
      </c>
      <c r="B40" s="316" t="s">
        <v>31</v>
      </c>
      <c r="C40" s="317"/>
      <c r="D40" s="317"/>
      <c r="E40" s="317"/>
      <c r="F40" s="317"/>
      <c r="G40" s="317"/>
      <c r="H40" s="318"/>
      <c r="I40" s="325"/>
      <c r="J40" s="325"/>
      <c r="K40" s="120"/>
      <c r="L40" s="16"/>
      <c r="M40" s="16"/>
      <c r="N40" s="16"/>
      <c r="O40" s="16"/>
      <c r="P40" s="16"/>
      <c r="Q40" s="16"/>
      <c r="R40" s="16"/>
      <c r="S40" s="16"/>
      <c r="T40" s="16"/>
      <c r="U40" s="16"/>
      <c r="V40" s="16"/>
      <c r="W40" s="16"/>
      <c r="X40" s="16"/>
      <c r="Y40" s="16"/>
      <c r="Z40" s="16"/>
      <c r="AA40" s="16"/>
      <c r="AB40" s="11"/>
    </row>
    <row r="41" spans="1:28" s="1" customFormat="1" ht="15.6" customHeight="1" x14ac:dyDescent="0.2">
      <c r="A41" s="74">
        <v>28</v>
      </c>
      <c r="B41" s="319" t="s">
        <v>62</v>
      </c>
      <c r="C41" s="320"/>
      <c r="D41" s="321"/>
      <c r="E41" s="328"/>
      <c r="F41" s="329"/>
      <c r="G41" s="329"/>
      <c r="H41" s="330"/>
      <c r="I41" s="325"/>
      <c r="J41" s="325"/>
      <c r="K41" s="120"/>
      <c r="L41" s="16"/>
      <c r="M41" s="16"/>
      <c r="N41" s="16"/>
      <c r="O41" s="16"/>
      <c r="P41" s="16"/>
      <c r="Q41" s="16"/>
      <c r="R41" s="16"/>
      <c r="S41" s="16"/>
      <c r="T41" s="16"/>
      <c r="U41" s="16"/>
      <c r="V41" s="16"/>
      <c r="W41" s="16"/>
      <c r="X41" s="16"/>
      <c r="Y41" s="16"/>
      <c r="Z41" s="16"/>
      <c r="AA41" s="16"/>
      <c r="AB41" s="11"/>
    </row>
    <row r="42" spans="1:28" s="1" customFormat="1" ht="35.25" customHeight="1" x14ac:dyDescent="0.2">
      <c r="A42" s="76"/>
      <c r="B42" s="340" t="s">
        <v>644</v>
      </c>
      <c r="C42" s="340"/>
      <c r="D42" s="340"/>
      <c r="E42" s="340"/>
      <c r="F42" s="340"/>
      <c r="G42" s="340"/>
      <c r="H42" s="340"/>
      <c r="I42" s="340"/>
      <c r="J42" s="340"/>
      <c r="K42" s="123"/>
      <c r="L42" s="16"/>
      <c r="M42" s="16"/>
      <c r="N42" s="16"/>
      <c r="O42" s="16"/>
      <c r="P42" s="16"/>
      <c r="Q42" s="16"/>
      <c r="R42" s="16"/>
      <c r="S42" s="16"/>
      <c r="T42" s="16"/>
      <c r="U42" s="16"/>
      <c r="V42" s="16"/>
      <c r="W42" s="16"/>
      <c r="X42" s="16"/>
      <c r="Y42" s="16"/>
      <c r="Z42" s="16"/>
      <c r="AA42" s="16"/>
      <c r="AB42" s="11"/>
    </row>
    <row r="43" spans="1:28" s="1" customFormat="1" ht="15.6" customHeight="1" x14ac:dyDescent="0.2">
      <c r="A43" s="74">
        <v>29</v>
      </c>
      <c r="B43" s="322" t="s">
        <v>20</v>
      </c>
      <c r="C43" s="323"/>
      <c r="D43" s="323"/>
      <c r="E43" s="323"/>
      <c r="F43" s="323"/>
      <c r="G43" s="323"/>
      <c r="H43" s="324"/>
      <c r="I43" s="360">
        <f>SUM(I36:K41)</f>
        <v>0</v>
      </c>
      <c r="J43" s="360"/>
      <c r="K43" s="126"/>
      <c r="L43" s="16"/>
      <c r="M43" s="16"/>
      <c r="N43" s="16"/>
      <c r="O43" s="16"/>
      <c r="P43" s="16"/>
      <c r="Q43" s="16"/>
      <c r="R43" s="16"/>
      <c r="S43" s="16"/>
      <c r="T43" s="16"/>
      <c r="U43" s="16"/>
      <c r="V43" s="16"/>
      <c r="W43" s="16"/>
      <c r="X43" s="16"/>
      <c r="Y43" s="16"/>
      <c r="Z43" s="16"/>
      <c r="AA43" s="16"/>
      <c r="AB43" s="11"/>
    </row>
    <row r="44" spans="1:28" s="1" customFormat="1" ht="27" customHeight="1" x14ac:dyDescent="0.2">
      <c r="A44" s="355" t="s">
        <v>668</v>
      </c>
      <c r="B44" s="355"/>
      <c r="C44" s="355"/>
      <c r="D44" s="355"/>
      <c r="E44" s="355"/>
      <c r="F44" s="355"/>
      <c r="G44" s="355"/>
      <c r="H44" s="355"/>
      <c r="I44" s="355"/>
      <c r="J44" s="355"/>
      <c r="K44" s="125"/>
      <c r="L44" s="16"/>
      <c r="M44" s="16"/>
      <c r="N44" s="16"/>
      <c r="O44" s="16"/>
      <c r="P44" s="16"/>
      <c r="Q44" s="16"/>
      <c r="R44" s="16"/>
      <c r="S44" s="16"/>
      <c r="T44" s="16"/>
      <c r="U44" s="16"/>
      <c r="V44" s="16"/>
      <c r="W44" s="16"/>
      <c r="X44" s="16"/>
      <c r="Y44" s="16"/>
      <c r="Z44" s="16"/>
      <c r="AA44" s="16"/>
      <c r="AB44" s="11"/>
    </row>
    <row r="45" spans="1:28" s="1" customFormat="1" ht="15.6" customHeight="1" x14ac:dyDescent="0.2">
      <c r="A45" s="331" t="s">
        <v>705</v>
      </c>
      <c r="B45" s="332"/>
      <c r="C45" s="332"/>
      <c r="D45" s="332"/>
      <c r="E45" s="333"/>
      <c r="F45" s="334"/>
      <c r="G45" s="334"/>
      <c r="H45" s="334"/>
      <c r="I45" s="334"/>
      <c r="J45" s="335"/>
      <c r="K45" s="8"/>
      <c r="L45" s="16"/>
      <c r="M45" s="16"/>
      <c r="N45" s="16"/>
      <c r="O45" s="16"/>
      <c r="P45" s="16"/>
      <c r="Q45" s="16"/>
      <c r="R45" s="16"/>
      <c r="S45" s="16"/>
      <c r="T45" s="16"/>
      <c r="U45" s="16"/>
      <c r="V45" s="16"/>
      <c r="W45" s="16"/>
      <c r="X45" s="16"/>
      <c r="Y45" s="16"/>
      <c r="Z45" s="16"/>
      <c r="AA45" s="16"/>
      <c r="AB45" s="11"/>
    </row>
    <row r="46" spans="1:28" s="1" customFormat="1" ht="15.6" customHeight="1" x14ac:dyDescent="0.2">
      <c r="A46" s="361" t="s">
        <v>23</v>
      </c>
      <c r="B46" s="361"/>
      <c r="C46" s="361"/>
      <c r="D46" s="361"/>
      <c r="E46" s="361"/>
      <c r="F46" s="361"/>
      <c r="G46" s="361"/>
      <c r="H46" s="361"/>
      <c r="I46" s="361"/>
      <c r="J46" s="361"/>
      <c r="K46" s="120"/>
      <c r="L46" s="16"/>
      <c r="M46" s="16"/>
      <c r="N46" s="16"/>
      <c r="O46" s="16"/>
      <c r="P46" s="16"/>
      <c r="Q46" s="16"/>
      <c r="R46" s="16"/>
      <c r="S46" s="16"/>
      <c r="T46" s="16"/>
      <c r="U46" s="16"/>
      <c r="V46" s="16"/>
      <c r="W46" s="16"/>
      <c r="X46" s="16"/>
      <c r="Y46" s="16"/>
      <c r="Z46" s="16"/>
      <c r="AA46" s="16"/>
      <c r="AB46" s="11"/>
    </row>
    <row r="47" spans="1:28" s="1" customFormat="1" ht="15.6" customHeight="1" x14ac:dyDescent="0.2">
      <c r="A47" s="73">
        <v>30</v>
      </c>
      <c r="B47" s="316" t="s">
        <v>32</v>
      </c>
      <c r="C47" s="317"/>
      <c r="D47" s="317"/>
      <c r="E47" s="317"/>
      <c r="F47" s="317"/>
      <c r="G47" s="317"/>
      <c r="H47" s="318"/>
      <c r="I47" s="325"/>
      <c r="J47" s="325"/>
      <c r="K47" s="120"/>
      <c r="L47" s="16"/>
      <c r="M47" s="16"/>
      <c r="N47" s="16"/>
      <c r="O47" s="16"/>
      <c r="P47" s="16"/>
      <c r="Q47" s="16"/>
      <c r="R47" s="16"/>
      <c r="S47" s="16"/>
      <c r="T47" s="16"/>
      <c r="U47" s="16"/>
      <c r="V47" s="16"/>
      <c r="W47" s="16"/>
      <c r="X47" s="16"/>
      <c r="Y47" s="16"/>
      <c r="Z47" s="16"/>
      <c r="AA47" s="16"/>
      <c r="AB47" s="11"/>
    </row>
    <row r="48" spans="1:28" s="1" customFormat="1" ht="15.6" customHeight="1" x14ac:dyDescent="0.2">
      <c r="A48" s="74">
        <v>31</v>
      </c>
      <c r="B48" s="316" t="s">
        <v>33</v>
      </c>
      <c r="C48" s="317"/>
      <c r="D48" s="317"/>
      <c r="E48" s="317"/>
      <c r="F48" s="317"/>
      <c r="G48" s="317"/>
      <c r="H48" s="318"/>
      <c r="I48" s="325"/>
      <c r="J48" s="325"/>
      <c r="K48" s="120"/>
      <c r="L48" s="16"/>
      <c r="M48" s="16"/>
      <c r="N48" s="16"/>
      <c r="O48" s="16"/>
      <c r="P48" s="16"/>
      <c r="Q48" s="16"/>
      <c r="R48" s="16"/>
      <c r="S48" s="16"/>
      <c r="T48" s="16"/>
      <c r="U48" s="16"/>
      <c r="V48" s="16"/>
      <c r="W48" s="16"/>
      <c r="X48" s="16"/>
      <c r="Y48" s="16"/>
      <c r="Z48" s="16"/>
      <c r="AA48" s="16"/>
      <c r="AB48" s="11"/>
    </row>
    <row r="49" spans="1:28" s="1" customFormat="1" ht="15.6" customHeight="1" x14ac:dyDescent="0.2">
      <c r="A49" s="74">
        <v>32</v>
      </c>
      <c r="B49" s="316" t="s">
        <v>34</v>
      </c>
      <c r="C49" s="317"/>
      <c r="D49" s="317"/>
      <c r="E49" s="317"/>
      <c r="F49" s="317"/>
      <c r="G49" s="317"/>
      <c r="H49" s="318"/>
      <c r="I49" s="325"/>
      <c r="J49" s="325"/>
      <c r="K49" s="120"/>
      <c r="L49" s="16"/>
      <c r="M49" s="16"/>
      <c r="N49" s="16"/>
      <c r="O49" s="16"/>
      <c r="P49" s="16"/>
      <c r="Q49" s="16"/>
      <c r="R49" s="16"/>
      <c r="S49" s="16"/>
      <c r="T49" s="16"/>
      <c r="U49" s="16"/>
      <c r="V49" s="16"/>
      <c r="W49" s="16"/>
      <c r="X49" s="16"/>
      <c r="Y49" s="16"/>
      <c r="Z49" s="16"/>
      <c r="AA49" s="16"/>
      <c r="AB49" s="11"/>
    </row>
    <row r="50" spans="1:28" s="1" customFormat="1" ht="15.6" customHeight="1" x14ac:dyDescent="0.2">
      <c r="A50" s="74">
        <v>33</v>
      </c>
      <c r="B50" s="316" t="s">
        <v>35</v>
      </c>
      <c r="C50" s="317"/>
      <c r="D50" s="317"/>
      <c r="E50" s="317"/>
      <c r="F50" s="317"/>
      <c r="G50" s="317"/>
      <c r="H50" s="318"/>
      <c r="I50" s="325"/>
      <c r="J50" s="325"/>
      <c r="K50" s="120"/>
      <c r="L50" s="16"/>
      <c r="M50" s="16"/>
      <c r="N50" s="16"/>
      <c r="O50" s="16"/>
      <c r="P50" s="16"/>
      <c r="Q50" s="16"/>
      <c r="R50" s="16"/>
      <c r="S50" s="16"/>
      <c r="T50" s="16"/>
      <c r="U50" s="16"/>
      <c r="V50" s="16"/>
      <c r="W50" s="16"/>
      <c r="X50" s="16"/>
      <c r="Y50" s="16"/>
      <c r="Z50" s="16"/>
      <c r="AA50" s="16"/>
      <c r="AB50" s="11"/>
    </row>
    <row r="51" spans="1:28" s="1" customFormat="1" ht="15.6" customHeight="1" x14ac:dyDescent="0.2">
      <c r="A51" s="74">
        <v>34</v>
      </c>
      <c r="B51" s="316" t="s">
        <v>36</v>
      </c>
      <c r="C51" s="317"/>
      <c r="D51" s="317"/>
      <c r="E51" s="317"/>
      <c r="F51" s="317"/>
      <c r="G51" s="317"/>
      <c r="H51" s="318"/>
      <c r="I51" s="325"/>
      <c r="J51" s="325"/>
      <c r="K51" s="120"/>
      <c r="L51" s="16"/>
      <c r="M51" s="16"/>
      <c r="N51" s="16"/>
      <c r="O51" s="16"/>
      <c r="P51" s="16"/>
      <c r="Q51" s="16"/>
      <c r="R51" s="16"/>
      <c r="S51" s="16"/>
      <c r="T51" s="16"/>
      <c r="U51" s="16"/>
      <c r="V51" s="16"/>
      <c r="W51" s="16"/>
      <c r="X51" s="16"/>
      <c r="Y51" s="16"/>
      <c r="Z51" s="16"/>
      <c r="AA51" s="16"/>
      <c r="AB51" s="11"/>
    </row>
    <row r="52" spans="1:28" s="1" customFormat="1" ht="15.6" customHeight="1" x14ac:dyDescent="0.2">
      <c r="A52" s="74">
        <v>35</v>
      </c>
      <c r="B52" s="309" t="s">
        <v>65</v>
      </c>
      <c r="C52" s="310"/>
      <c r="D52" s="311"/>
      <c r="E52" s="328"/>
      <c r="F52" s="329"/>
      <c r="G52" s="329"/>
      <c r="H52" s="330"/>
      <c r="I52" s="325"/>
      <c r="J52" s="325"/>
      <c r="K52" s="127"/>
      <c r="L52" s="16"/>
      <c r="M52" s="16"/>
      <c r="N52" s="16"/>
      <c r="O52" s="16"/>
      <c r="P52" s="16"/>
      <c r="Q52" s="16"/>
      <c r="R52" s="16"/>
      <c r="S52" s="16"/>
      <c r="T52" s="16"/>
      <c r="U52" s="16"/>
      <c r="V52" s="16"/>
      <c r="W52" s="16"/>
      <c r="X52" s="16"/>
      <c r="Y52" s="16"/>
      <c r="Z52" s="16"/>
      <c r="AA52" s="16"/>
      <c r="AB52" s="11"/>
    </row>
    <row r="53" spans="1:28" s="1" customFormat="1" ht="15.6" customHeight="1" x14ac:dyDescent="0.2">
      <c r="A53" s="75"/>
      <c r="B53" s="341" t="s">
        <v>645</v>
      </c>
      <c r="C53" s="341"/>
      <c r="D53" s="341"/>
      <c r="E53" s="341"/>
      <c r="F53" s="341"/>
      <c r="G53" s="341"/>
      <c r="H53" s="341"/>
      <c r="I53" s="341"/>
      <c r="J53" s="341"/>
      <c r="K53" s="120"/>
      <c r="L53" s="16"/>
      <c r="M53" s="16"/>
      <c r="N53" s="16"/>
      <c r="O53" s="16"/>
      <c r="P53" s="16"/>
      <c r="Q53" s="16"/>
      <c r="R53" s="16"/>
      <c r="S53" s="16"/>
      <c r="T53" s="16"/>
      <c r="U53" s="16"/>
      <c r="V53" s="16"/>
      <c r="W53" s="16"/>
      <c r="X53" s="16"/>
      <c r="Y53" s="16"/>
      <c r="Z53" s="16"/>
      <c r="AA53" s="16"/>
      <c r="AB53" s="11"/>
    </row>
    <row r="54" spans="1:28" s="1" customFormat="1" ht="15.6" customHeight="1" x14ac:dyDescent="0.2">
      <c r="A54" s="73">
        <v>36</v>
      </c>
      <c r="B54" s="322" t="s">
        <v>20</v>
      </c>
      <c r="C54" s="323"/>
      <c r="D54" s="323"/>
      <c r="E54" s="323"/>
      <c r="F54" s="323"/>
      <c r="G54" s="323"/>
      <c r="H54" s="324"/>
      <c r="I54" s="293">
        <f>SUM(I46:K52)</f>
        <v>0</v>
      </c>
      <c r="J54" s="293"/>
      <c r="K54" s="113"/>
      <c r="L54" s="16"/>
      <c r="M54" s="16"/>
      <c r="N54" s="16"/>
      <c r="O54" s="16"/>
      <c r="P54" s="16"/>
      <c r="Q54" s="16"/>
      <c r="R54" s="16"/>
      <c r="S54" s="16"/>
      <c r="T54" s="16"/>
      <c r="U54" s="16"/>
      <c r="V54" s="16"/>
      <c r="W54" s="16"/>
      <c r="X54" s="16"/>
      <c r="Y54" s="16"/>
      <c r="Z54" s="16"/>
      <c r="AA54" s="16"/>
      <c r="AB54" s="11"/>
    </row>
    <row r="55" spans="1:28" s="1" customFormat="1" ht="15.6" customHeight="1" x14ac:dyDescent="0.2">
      <c r="A55" s="265" t="s">
        <v>59</v>
      </c>
      <c r="B55" s="265"/>
      <c r="C55" s="265"/>
      <c r="D55" s="265"/>
      <c r="E55" s="265"/>
      <c r="F55" s="265"/>
      <c r="G55" s="265"/>
      <c r="H55" s="265"/>
      <c r="I55" s="265"/>
      <c r="J55" s="265"/>
      <c r="K55" s="120"/>
      <c r="L55" s="16"/>
      <c r="M55" s="16"/>
      <c r="N55" s="16"/>
      <c r="O55" s="16"/>
      <c r="P55" s="16"/>
      <c r="Q55" s="16"/>
      <c r="R55" s="16"/>
      <c r="S55" s="16"/>
      <c r="T55" s="16"/>
      <c r="U55" s="16"/>
      <c r="V55" s="16"/>
      <c r="W55" s="16"/>
      <c r="X55" s="16"/>
      <c r="Y55" s="16"/>
      <c r="Z55" s="16"/>
      <c r="AA55" s="16"/>
      <c r="AB55" s="11"/>
    </row>
    <row r="56" spans="1:28" s="1" customFormat="1" ht="15.6" customHeight="1" x14ac:dyDescent="0.2">
      <c r="A56" s="73">
        <v>37</v>
      </c>
      <c r="B56" s="357" t="s">
        <v>68</v>
      </c>
      <c r="C56" s="358"/>
      <c r="D56" s="358"/>
      <c r="E56" s="358"/>
      <c r="F56" s="358"/>
      <c r="G56" s="358"/>
      <c r="H56" s="359"/>
      <c r="I56" s="293">
        <f>I4</f>
        <v>0</v>
      </c>
      <c r="J56" s="293"/>
      <c r="K56" s="120"/>
      <c r="L56" s="16"/>
      <c r="M56" s="16"/>
      <c r="N56" s="16"/>
      <c r="O56" s="16"/>
      <c r="P56" s="16"/>
      <c r="Q56" s="16"/>
      <c r="R56" s="16"/>
      <c r="S56" s="16"/>
      <c r="T56" s="16"/>
      <c r="U56" s="16"/>
      <c r="V56" s="16"/>
      <c r="W56" s="16"/>
      <c r="X56" s="16"/>
      <c r="Y56" s="16"/>
      <c r="Z56" s="16"/>
      <c r="AA56" s="16"/>
      <c r="AB56" s="11"/>
    </row>
    <row r="57" spans="1:28" s="1" customFormat="1" ht="15.6" customHeight="1" x14ac:dyDescent="0.2">
      <c r="A57" s="74">
        <v>38</v>
      </c>
      <c r="B57" s="316" t="s">
        <v>9</v>
      </c>
      <c r="C57" s="317"/>
      <c r="D57" s="317"/>
      <c r="E57" s="317"/>
      <c r="F57" s="317"/>
      <c r="G57" s="317"/>
      <c r="H57" s="318"/>
      <c r="I57" s="293">
        <f>I6</f>
        <v>0</v>
      </c>
      <c r="J57" s="293"/>
      <c r="K57" s="120"/>
      <c r="L57" s="16"/>
      <c r="M57" s="16"/>
      <c r="N57" s="16"/>
      <c r="O57" s="16"/>
      <c r="P57" s="16"/>
      <c r="Q57" s="16"/>
      <c r="R57" s="16"/>
      <c r="S57" s="16"/>
      <c r="T57" s="16"/>
      <c r="U57" s="16"/>
      <c r="V57" s="16"/>
      <c r="W57" s="16"/>
      <c r="X57" s="16"/>
      <c r="Y57" s="16"/>
      <c r="Z57" s="16"/>
      <c r="AA57" s="16"/>
      <c r="AB57" s="11"/>
    </row>
    <row r="58" spans="1:28" s="1" customFormat="1" ht="15.6" customHeight="1" x14ac:dyDescent="0.2">
      <c r="A58" s="74">
        <v>39</v>
      </c>
      <c r="B58" s="316" t="s">
        <v>12</v>
      </c>
      <c r="C58" s="317"/>
      <c r="D58" s="317"/>
      <c r="E58" s="317"/>
      <c r="F58" s="317"/>
      <c r="G58" s="317"/>
      <c r="H58" s="318"/>
      <c r="I58" s="293">
        <f>I11</f>
        <v>0</v>
      </c>
      <c r="J58" s="293"/>
      <c r="K58" s="120"/>
      <c r="L58" s="16"/>
      <c r="M58" s="16"/>
      <c r="N58" s="16"/>
      <c r="O58" s="16"/>
      <c r="P58" s="16"/>
      <c r="Q58" s="16"/>
      <c r="R58" s="16"/>
      <c r="S58" s="16"/>
      <c r="T58" s="16"/>
      <c r="U58" s="16"/>
      <c r="V58" s="16"/>
      <c r="W58" s="16"/>
      <c r="X58" s="16"/>
      <c r="Y58" s="16"/>
      <c r="Z58" s="16"/>
      <c r="AA58" s="16"/>
      <c r="AB58" s="11"/>
    </row>
    <row r="59" spans="1:28" s="1" customFormat="1" ht="15.6" customHeight="1" x14ac:dyDescent="0.2">
      <c r="A59" s="74">
        <v>40</v>
      </c>
      <c r="B59" s="312" t="s">
        <v>13</v>
      </c>
      <c r="C59" s="307"/>
      <c r="D59" s="307"/>
      <c r="E59" s="307"/>
      <c r="F59" s="307"/>
      <c r="G59" s="307"/>
      <c r="H59" s="308"/>
      <c r="I59" s="293">
        <f>I17</f>
        <v>0</v>
      </c>
      <c r="J59" s="293"/>
      <c r="K59" s="120"/>
      <c r="L59" s="16"/>
      <c r="M59" s="16"/>
      <c r="N59" s="16"/>
      <c r="O59" s="16"/>
      <c r="P59" s="16"/>
      <c r="Q59" s="16"/>
      <c r="R59" s="16"/>
      <c r="S59" s="16"/>
      <c r="T59" s="16"/>
      <c r="U59" s="16"/>
      <c r="V59" s="16"/>
      <c r="W59" s="16"/>
      <c r="X59" s="16"/>
      <c r="Y59" s="16"/>
      <c r="Z59" s="16"/>
      <c r="AA59" s="16"/>
      <c r="AB59" s="11"/>
    </row>
    <row r="60" spans="1:28" s="1" customFormat="1" ht="17.25" customHeight="1" x14ac:dyDescent="0.2">
      <c r="A60" s="74">
        <v>41</v>
      </c>
      <c r="B60" s="312" t="s">
        <v>14</v>
      </c>
      <c r="C60" s="307"/>
      <c r="D60" s="307"/>
      <c r="E60" s="307"/>
      <c r="F60" s="307"/>
      <c r="G60" s="307"/>
      <c r="H60" s="308"/>
      <c r="I60" s="314">
        <f>I21</f>
        <v>0</v>
      </c>
      <c r="J60" s="315"/>
      <c r="K60" s="120"/>
      <c r="L60" s="16"/>
      <c r="M60" s="16"/>
      <c r="N60" s="16"/>
      <c r="O60" s="16"/>
      <c r="P60" s="16"/>
      <c r="Q60" s="16"/>
      <c r="R60" s="16"/>
      <c r="S60" s="16"/>
      <c r="T60" s="16"/>
      <c r="U60" s="16"/>
      <c r="V60" s="16"/>
      <c r="W60" s="16"/>
      <c r="X60" s="16"/>
      <c r="Y60" s="16"/>
      <c r="Z60" s="16"/>
      <c r="AA60" s="16"/>
      <c r="AB60" s="11"/>
    </row>
    <row r="61" spans="1:28" s="1" customFormat="1" ht="15.6" customHeight="1" x14ac:dyDescent="0.2">
      <c r="A61" s="74">
        <v>42</v>
      </c>
      <c r="B61" s="337" t="s">
        <v>11</v>
      </c>
      <c r="C61" s="338"/>
      <c r="D61" s="338"/>
      <c r="E61" s="338"/>
      <c r="F61" s="338"/>
      <c r="G61" s="338"/>
      <c r="H61" s="339"/>
      <c r="I61" s="293">
        <f>SUM(I55:K60)</f>
        <v>0</v>
      </c>
      <c r="J61" s="293"/>
      <c r="K61" s="128"/>
      <c r="L61" s="16"/>
      <c r="M61" s="16"/>
      <c r="N61" s="16"/>
      <c r="O61" s="16"/>
      <c r="P61" s="16"/>
      <c r="Q61" s="16"/>
      <c r="R61" s="16"/>
      <c r="S61" s="16"/>
      <c r="T61" s="16"/>
      <c r="U61" s="16"/>
      <c r="V61" s="16"/>
      <c r="W61" s="16"/>
      <c r="X61" s="16"/>
      <c r="Y61" s="16"/>
      <c r="Z61" s="16"/>
      <c r="AA61" s="16"/>
      <c r="AB61" s="11"/>
    </row>
    <row r="62" spans="1:28" s="1" customFormat="1" ht="15" customHeight="1" x14ac:dyDescent="0.2">
      <c r="A62" s="348" t="s">
        <v>73</v>
      </c>
      <c r="B62" s="348"/>
      <c r="C62" s="348"/>
      <c r="D62" s="348"/>
      <c r="E62" s="348"/>
      <c r="F62" s="348"/>
      <c r="G62" s="348"/>
      <c r="H62" s="348"/>
      <c r="I62" s="348"/>
      <c r="J62" s="348"/>
      <c r="K62" s="120"/>
      <c r="L62" s="16"/>
      <c r="M62" s="16"/>
      <c r="N62" s="16"/>
      <c r="O62" s="16"/>
      <c r="P62" s="16"/>
      <c r="Q62" s="16"/>
      <c r="R62" s="16"/>
      <c r="S62" s="16"/>
      <c r="T62" s="16"/>
      <c r="U62" s="16"/>
      <c r="V62" s="16"/>
      <c r="W62" s="16"/>
      <c r="X62" s="16"/>
      <c r="Y62" s="16"/>
      <c r="Z62" s="16"/>
      <c r="AA62" s="16"/>
      <c r="AB62" s="11"/>
    </row>
    <row r="63" spans="1:28" s="1" customFormat="1" ht="15.6" customHeight="1" x14ac:dyDescent="0.2">
      <c r="A63" s="75">
        <v>43</v>
      </c>
      <c r="B63" s="342" t="s">
        <v>37</v>
      </c>
      <c r="C63" s="343"/>
      <c r="D63" s="343"/>
      <c r="E63" s="343"/>
      <c r="F63" s="343"/>
      <c r="G63" s="343"/>
      <c r="H63" s="344"/>
      <c r="I63" s="293">
        <f>I33</f>
        <v>0</v>
      </c>
      <c r="J63" s="293"/>
      <c r="K63" s="120"/>
      <c r="L63" s="16"/>
      <c r="M63" s="16"/>
      <c r="N63" s="16"/>
      <c r="O63" s="16"/>
      <c r="P63" s="16"/>
      <c r="Q63" s="16"/>
      <c r="R63" s="16"/>
      <c r="S63" s="16"/>
      <c r="T63" s="16"/>
      <c r="U63" s="16"/>
      <c r="V63" s="16"/>
      <c r="W63" s="16"/>
      <c r="X63" s="16"/>
      <c r="Y63" s="16"/>
      <c r="Z63" s="16"/>
      <c r="AA63" s="16"/>
      <c r="AB63" s="11"/>
    </row>
    <row r="64" spans="1:28" s="1" customFormat="1" ht="15.6" customHeight="1" x14ac:dyDescent="0.2">
      <c r="A64" s="74">
        <v>44</v>
      </c>
      <c r="B64" s="312" t="s">
        <v>38</v>
      </c>
      <c r="C64" s="307"/>
      <c r="D64" s="307"/>
      <c r="E64" s="307"/>
      <c r="F64" s="307"/>
      <c r="G64" s="307"/>
      <c r="H64" s="308"/>
      <c r="I64" s="293">
        <f>I43</f>
        <v>0</v>
      </c>
      <c r="J64" s="293"/>
      <c r="K64" s="120"/>
      <c r="L64" s="16"/>
      <c r="M64" s="16"/>
      <c r="N64" s="16"/>
      <c r="O64" s="16"/>
      <c r="P64" s="16"/>
      <c r="Q64" s="16"/>
      <c r="R64" s="16"/>
      <c r="S64" s="16"/>
      <c r="T64" s="16"/>
      <c r="U64" s="16"/>
      <c r="V64" s="16"/>
      <c r="W64" s="16"/>
      <c r="X64" s="16"/>
      <c r="Y64" s="16"/>
      <c r="Z64" s="16"/>
      <c r="AA64" s="16"/>
      <c r="AB64" s="11"/>
    </row>
    <row r="65" spans="1:28" s="1" customFormat="1" ht="15.6" customHeight="1" x14ac:dyDescent="0.2">
      <c r="A65" s="74">
        <v>45</v>
      </c>
      <c r="B65" s="312" t="s">
        <v>39</v>
      </c>
      <c r="C65" s="307"/>
      <c r="D65" s="307"/>
      <c r="E65" s="307"/>
      <c r="F65" s="307"/>
      <c r="G65" s="307"/>
      <c r="H65" s="308"/>
      <c r="I65" s="293">
        <f>I54</f>
        <v>0</v>
      </c>
      <c r="J65" s="293"/>
      <c r="K65" s="120"/>
      <c r="L65" s="16"/>
      <c r="M65" s="16"/>
      <c r="N65" s="16"/>
      <c r="O65" s="16"/>
      <c r="P65" s="16"/>
      <c r="Q65" s="16"/>
      <c r="R65" s="16"/>
      <c r="S65" s="16"/>
      <c r="T65" s="16"/>
      <c r="U65" s="16"/>
      <c r="V65" s="16"/>
      <c r="W65" s="16"/>
      <c r="X65" s="16"/>
      <c r="Y65" s="16"/>
      <c r="Z65" s="16"/>
      <c r="AA65" s="16"/>
      <c r="AB65" s="11"/>
    </row>
    <row r="66" spans="1:28" s="1" customFormat="1" ht="15.6" customHeight="1" x14ac:dyDescent="0.2">
      <c r="A66" s="74">
        <v>46</v>
      </c>
      <c r="B66" s="331" t="s">
        <v>21</v>
      </c>
      <c r="C66" s="332"/>
      <c r="D66" s="332"/>
      <c r="E66" s="332"/>
      <c r="F66" s="332"/>
      <c r="G66" s="332"/>
      <c r="H66" s="345"/>
      <c r="I66" s="293">
        <f>SUM(I62:K65)</f>
        <v>0</v>
      </c>
      <c r="J66" s="293"/>
      <c r="K66" s="113"/>
      <c r="L66" s="16"/>
      <c r="M66" s="16"/>
      <c r="N66" s="16"/>
      <c r="O66" s="16"/>
      <c r="P66" s="16"/>
      <c r="Q66" s="16"/>
      <c r="R66" s="16"/>
      <c r="S66" s="16"/>
      <c r="T66" s="16"/>
      <c r="U66" s="16"/>
      <c r="V66" s="16"/>
      <c r="W66" s="16"/>
      <c r="X66" s="16"/>
      <c r="Y66" s="16"/>
      <c r="Z66" s="16"/>
      <c r="AA66" s="16"/>
      <c r="AB66" s="11"/>
    </row>
    <row r="67" spans="1:28" s="174" customFormat="1" ht="15.6" customHeight="1" x14ac:dyDescent="0.2">
      <c r="A67" s="265" t="s">
        <v>60</v>
      </c>
      <c r="B67" s="265"/>
      <c r="C67" s="265"/>
      <c r="D67" s="265"/>
      <c r="E67" s="265"/>
      <c r="F67" s="265"/>
      <c r="G67" s="265"/>
      <c r="H67" s="265"/>
      <c r="I67" s="265"/>
      <c r="J67" s="265"/>
      <c r="K67" s="113"/>
      <c r="L67" s="16"/>
      <c r="M67" s="16"/>
      <c r="N67" s="16"/>
      <c r="O67" s="16"/>
      <c r="P67" s="16"/>
      <c r="Q67" s="16"/>
      <c r="R67" s="16"/>
      <c r="S67" s="16"/>
      <c r="T67" s="16"/>
      <c r="U67" s="16"/>
      <c r="V67" s="16"/>
      <c r="W67" s="16"/>
      <c r="X67" s="16"/>
      <c r="Y67" s="16"/>
      <c r="Z67" s="16"/>
      <c r="AA67" s="16"/>
      <c r="AB67" s="11"/>
    </row>
    <row r="68" spans="1:28" s="174" customFormat="1" ht="15.6" customHeight="1" x14ac:dyDescent="0.2">
      <c r="A68" s="74">
        <v>47</v>
      </c>
      <c r="B68" s="306" t="s">
        <v>11</v>
      </c>
      <c r="C68" s="346"/>
      <c r="D68" s="346"/>
      <c r="E68" s="346"/>
      <c r="F68" s="346"/>
      <c r="G68" s="346"/>
      <c r="H68" s="347"/>
      <c r="I68" s="293">
        <f>I61</f>
        <v>0</v>
      </c>
      <c r="J68" s="293"/>
      <c r="K68" s="113"/>
      <c r="L68" s="16"/>
      <c r="M68" s="16"/>
      <c r="N68" s="16"/>
      <c r="O68" s="16"/>
      <c r="P68" s="16"/>
      <c r="Q68" s="16"/>
      <c r="R68" s="16"/>
      <c r="S68" s="16"/>
      <c r="T68" s="16"/>
      <c r="U68" s="16"/>
      <c r="V68" s="16"/>
      <c r="W68" s="16"/>
      <c r="X68" s="16"/>
      <c r="Y68" s="16"/>
      <c r="Z68" s="16"/>
      <c r="AA68" s="16"/>
      <c r="AB68" s="11"/>
    </row>
    <row r="69" spans="1:28" s="174" customFormat="1" ht="15.6" customHeight="1" x14ac:dyDescent="0.2">
      <c r="A69" s="74">
        <v>48</v>
      </c>
      <c r="B69" s="349" t="s">
        <v>21</v>
      </c>
      <c r="C69" s="350"/>
      <c r="D69" s="350"/>
      <c r="E69" s="350"/>
      <c r="F69" s="350"/>
      <c r="G69" s="350"/>
      <c r="H69" s="351"/>
      <c r="I69" s="293">
        <f>I66</f>
        <v>0</v>
      </c>
      <c r="J69" s="293"/>
      <c r="K69" s="113"/>
      <c r="L69" s="16"/>
      <c r="M69" s="16"/>
      <c r="N69" s="16"/>
      <c r="O69" s="16"/>
      <c r="P69" s="16"/>
      <c r="Q69" s="16"/>
      <c r="R69" s="16"/>
      <c r="S69" s="16"/>
      <c r="T69" s="16"/>
      <c r="U69" s="16"/>
      <c r="V69" s="16"/>
      <c r="W69" s="16"/>
      <c r="X69" s="16"/>
      <c r="Y69" s="16"/>
      <c r="Z69" s="16"/>
      <c r="AA69" s="16"/>
      <c r="AB69" s="11"/>
    </row>
    <row r="70" spans="1:28" s="1" customFormat="1" x14ac:dyDescent="0.2">
      <c r="A70" s="74">
        <v>49</v>
      </c>
      <c r="B70" s="331" t="s">
        <v>64</v>
      </c>
      <c r="C70" s="332"/>
      <c r="D70" s="332"/>
      <c r="E70" s="332"/>
      <c r="F70" s="332"/>
      <c r="G70" s="332"/>
      <c r="H70" s="345"/>
      <c r="I70" s="293">
        <f>IF(I68-I69&gt;0,0,I69-I68)</f>
        <v>0</v>
      </c>
      <c r="J70" s="293"/>
      <c r="K70" s="120"/>
      <c r="L70" s="16"/>
      <c r="M70" s="16"/>
      <c r="N70" s="16"/>
      <c r="O70" s="16"/>
      <c r="P70" s="16"/>
      <c r="Q70" s="16"/>
      <c r="R70" s="16"/>
      <c r="S70" s="16"/>
      <c r="T70" s="16"/>
      <c r="U70" s="16"/>
      <c r="V70" s="16"/>
      <c r="W70" s="16"/>
      <c r="X70" s="16"/>
      <c r="Y70" s="16"/>
      <c r="Z70" s="16"/>
      <c r="AA70" s="16"/>
      <c r="AB70" s="11"/>
    </row>
    <row r="71" spans="1:28" hidden="1" x14ac:dyDescent="0.2">
      <c r="A71" s="74">
        <v>47</v>
      </c>
      <c r="B71" s="337" t="s">
        <v>64</v>
      </c>
      <c r="C71" s="338"/>
      <c r="D71" s="338"/>
      <c r="E71" s="338"/>
      <c r="F71" s="338"/>
      <c r="G71" s="338"/>
      <c r="H71" s="339"/>
      <c r="I71" s="293">
        <f>I66-I61</f>
        <v>0</v>
      </c>
      <c r="J71" s="293"/>
    </row>
  </sheetData>
  <sheetProtection algorithmName="SHA-512" hashValue="1bJy2VI9Llr9kFzEYYiMNNDU4hrhUENGJgHwanhLwlS4LQNkwL65+6+G9akTxUxqEB0eKlS5bUiXePwme52u2g==" saltValue="vQ0tCd4AJ/SMfD1Q+2Zmfg==" spinCount="100000" sheet="1" selectLockedCells="1"/>
  <mergeCells count="123">
    <mergeCell ref="I68:J68"/>
    <mergeCell ref="I69:J69"/>
    <mergeCell ref="I70:J70"/>
    <mergeCell ref="I29:J29"/>
    <mergeCell ref="I30:J30"/>
    <mergeCell ref="A34:J34"/>
    <mergeCell ref="I31:J31"/>
    <mergeCell ref="I33:J33"/>
    <mergeCell ref="I64:J64"/>
    <mergeCell ref="B52:D52"/>
    <mergeCell ref="B54:H54"/>
    <mergeCell ref="B56:H56"/>
    <mergeCell ref="I41:J41"/>
    <mergeCell ref="E41:H41"/>
    <mergeCell ref="I43:J43"/>
    <mergeCell ref="I38:J38"/>
    <mergeCell ref="A44:J44"/>
    <mergeCell ref="B38:H38"/>
    <mergeCell ref="B50:H50"/>
    <mergeCell ref="I47:J47"/>
    <mergeCell ref="I50:J50"/>
    <mergeCell ref="I51:J51"/>
    <mergeCell ref="A46:J46"/>
    <mergeCell ref="B57:H57"/>
    <mergeCell ref="B14:H14"/>
    <mergeCell ref="B15:H15"/>
    <mergeCell ref="B16:H16"/>
    <mergeCell ref="B17:H17"/>
    <mergeCell ref="I17:J17"/>
    <mergeCell ref="B19:J20"/>
    <mergeCell ref="I21:J21"/>
    <mergeCell ref="I24:J24"/>
    <mergeCell ref="A22:J22"/>
    <mergeCell ref="I14:J14"/>
    <mergeCell ref="I15:J15"/>
    <mergeCell ref="I16:J16"/>
    <mergeCell ref="B71:H71"/>
    <mergeCell ref="E31:H31"/>
    <mergeCell ref="B42:J42"/>
    <mergeCell ref="B32:J32"/>
    <mergeCell ref="I52:J52"/>
    <mergeCell ref="A55:J55"/>
    <mergeCell ref="B53:J53"/>
    <mergeCell ref="B61:H61"/>
    <mergeCell ref="B63:H63"/>
    <mergeCell ref="B64:H64"/>
    <mergeCell ref="B65:H65"/>
    <mergeCell ref="B66:H66"/>
    <mergeCell ref="B60:H60"/>
    <mergeCell ref="I49:J49"/>
    <mergeCell ref="I71:J71"/>
    <mergeCell ref="I66:J66"/>
    <mergeCell ref="I65:J65"/>
    <mergeCell ref="A67:J67"/>
    <mergeCell ref="B70:H70"/>
    <mergeCell ref="B68:H68"/>
    <mergeCell ref="I61:J61"/>
    <mergeCell ref="I63:J63"/>
    <mergeCell ref="A62:J62"/>
    <mergeCell ref="B69:H69"/>
    <mergeCell ref="B58:H58"/>
    <mergeCell ref="B59:H59"/>
    <mergeCell ref="I56:J56"/>
    <mergeCell ref="I57:J57"/>
    <mergeCell ref="I25:J25"/>
    <mergeCell ref="B48:H48"/>
    <mergeCell ref="B49:H49"/>
    <mergeCell ref="I48:J48"/>
    <mergeCell ref="E52:H52"/>
    <mergeCell ref="B51:H51"/>
    <mergeCell ref="A45:D45"/>
    <mergeCell ref="E45:J45"/>
    <mergeCell ref="I58:J58"/>
    <mergeCell ref="I59:J59"/>
    <mergeCell ref="I54:J54"/>
    <mergeCell ref="B26:J26"/>
    <mergeCell ref="B47:H47"/>
    <mergeCell ref="I60:J60"/>
    <mergeCell ref="B27:H27"/>
    <mergeCell ref="A18:J18"/>
    <mergeCell ref="B39:H39"/>
    <mergeCell ref="B40:H40"/>
    <mergeCell ref="B41:D41"/>
    <mergeCell ref="B43:H43"/>
    <mergeCell ref="I39:J39"/>
    <mergeCell ref="I40:J40"/>
    <mergeCell ref="B31:D31"/>
    <mergeCell ref="B33:H33"/>
    <mergeCell ref="A35:J35"/>
    <mergeCell ref="B36:H36"/>
    <mergeCell ref="B37:H37"/>
    <mergeCell ref="B29:H29"/>
    <mergeCell ref="B30:H30"/>
    <mergeCell ref="I27:J27"/>
    <mergeCell ref="I28:J28"/>
    <mergeCell ref="I36:J36"/>
    <mergeCell ref="B28:H28"/>
    <mergeCell ref="I37:J37"/>
    <mergeCell ref="B24:H24"/>
    <mergeCell ref="B25:H25"/>
    <mergeCell ref="B21:H21"/>
    <mergeCell ref="I4:J4"/>
    <mergeCell ref="I6:J6"/>
    <mergeCell ref="I8:J8"/>
    <mergeCell ref="I9:J9"/>
    <mergeCell ref="I10:J10"/>
    <mergeCell ref="I11:J11"/>
    <mergeCell ref="I13:J13"/>
    <mergeCell ref="A1:J1"/>
    <mergeCell ref="A5:J5"/>
    <mergeCell ref="A7:J7"/>
    <mergeCell ref="A12:J12"/>
    <mergeCell ref="B4:H4"/>
    <mergeCell ref="B6:H6"/>
    <mergeCell ref="B2:H2"/>
    <mergeCell ref="B3:H3"/>
    <mergeCell ref="B8:H8"/>
    <mergeCell ref="B9:H9"/>
    <mergeCell ref="B10:H10"/>
    <mergeCell ref="B11:H11"/>
    <mergeCell ref="B13:H13"/>
    <mergeCell ref="I2:J2"/>
    <mergeCell ref="I3:J3"/>
  </mergeCells>
  <printOptions headings="1"/>
  <pageMargins left="0.7" right="0.7" top="0.75" bottom="0.75" header="0.3" footer="0.3"/>
  <pageSetup scale="83" fitToWidth="0" fitToHeight="0" orientation="portrait" r:id="rId1"/>
  <headerFooter>
    <oddFooter>&amp;L&amp;6MO 500-2042 (Rev 09/23)&amp;R&amp;6FY24
 PPF Application
Revenue and Costs Section
&amp;P of &amp;N</oddFooter>
  </headerFooter>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1006"/>
  <sheetViews>
    <sheetView showGridLines="0" showRowColHeaders="0" zoomScaleNormal="100" zoomScaleSheetLayoutView="100" workbookViewId="0">
      <pane ySplit="4" topLeftCell="A5" activePane="bottomLeft" state="frozen"/>
      <selection pane="bottomLeft" activeCell="A5" sqref="A5:B5"/>
    </sheetView>
  </sheetViews>
  <sheetFormatPr defaultColWidth="0" defaultRowHeight="12.75" zeroHeight="1" x14ac:dyDescent="0.2"/>
  <cols>
    <col min="1" max="1" width="2.7109375" customWidth="1"/>
    <col min="2" max="2" width="0.140625" customWidth="1"/>
    <col min="3" max="3" width="2.85546875" customWidth="1"/>
    <col min="4" max="5" width="2.7109375" customWidth="1"/>
    <col min="6" max="6" width="12.5703125" customWidth="1"/>
    <col min="7" max="7" width="4.5703125" customWidth="1"/>
    <col min="8" max="9" width="3.28515625" customWidth="1"/>
    <col min="10" max="10" width="4.5703125" customWidth="1"/>
    <col min="11" max="12" width="7.42578125" customWidth="1"/>
    <col min="13" max="13" width="8.140625" customWidth="1"/>
    <col min="14" max="14" width="8.5703125" customWidth="1"/>
    <col min="15" max="15" width="6.85546875" customWidth="1"/>
    <col min="16" max="16" width="7.28515625" customWidth="1"/>
    <col min="17" max="17" width="6.42578125" customWidth="1"/>
    <col min="18" max="18" width="8.7109375" customWidth="1"/>
    <col min="19" max="25" width="1.5703125" hidden="1"/>
    <col min="26" max="26" width="3.5703125" hidden="1"/>
    <col min="27" max="28" width="6.7109375" hidden="1"/>
    <col min="29" max="16383" width="1.5703125" hidden="1"/>
  </cols>
  <sheetData>
    <row r="1" spans="1:48" s="1" customFormat="1" ht="15.6" customHeight="1" x14ac:dyDescent="0.2">
      <c r="A1" s="365" t="s">
        <v>53</v>
      </c>
      <c r="B1" s="366"/>
      <c r="C1" s="366"/>
      <c r="D1" s="366"/>
      <c r="E1" s="366"/>
      <c r="F1" s="366"/>
      <c r="G1" s="366"/>
      <c r="H1" s="366"/>
      <c r="I1" s="366"/>
      <c r="J1" s="366"/>
      <c r="K1" s="366"/>
      <c r="L1" s="366"/>
      <c r="M1" s="366"/>
      <c r="N1" s="366"/>
      <c r="O1" s="366"/>
      <c r="P1" s="366"/>
      <c r="Q1" s="366"/>
      <c r="R1" s="366"/>
      <c r="S1" s="132"/>
      <c r="U1" s="159"/>
      <c r="V1" s="159"/>
      <c r="W1" s="159"/>
      <c r="X1" s="159"/>
      <c r="Y1" s="159"/>
      <c r="Z1" s="11"/>
      <c r="AA1" s="11"/>
      <c r="AB1" s="19"/>
      <c r="AC1" s="19"/>
      <c r="AD1" s="11"/>
      <c r="AE1" s="16"/>
      <c r="AF1" s="16"/>
      <c r="AG1" s="16"/>
      <c r="AH1" s="16"/>
      <c r="AI1" s="16"/>
      <c r="AJ1" s="16"/>
      <c r="AK1" s="16"/>
      <c r="AL1" s="16"/>
      <c r="AM1" s="16"/>
      <c r="AN1" s="16"/>
      <c r="AO1" s="16"/>
      <c r="AP1" s="16"/>
      <c r="AQ1" s="16"/>
      <c r="AR1" s="16"/>
      <c r="AS1" s="16"/>
      <c r="AT1" s="16"/>
      <c r="AU1" s="16"/>
      <c r="AV1" s="11"/>
    </row>
    <row r="2" spans="1:48" s="1" customFormat="1" ht="69.95" customHeight="1" x14ac:dyDescent="0.2">
      <c r="A2" s="369" t="s">
        <v>74</v>
      </c>
      <c r="B2" s="370"/>
      <c r="C2" s="370"/>
      <c r="D2" s="370"/>
      <c r="E2" s="371"/>
      <c r="F2" s="140" t="s">
        <v>6</v>
      </c>
      <c r="G2" s="58" t="s">
        <v>40</v>
      </c>
      <c r="H2" s="369" t="s">
        <v>671</v>
      </c>
      <c r="I2" s="370"/>
      <c r="J2" s="371"/>
      <c r="K2" s="369" t="s">
        <v>7</v>
      </c>
      <c r="L2" s="371"/>
      <c r="M2" s="372" t="s">
        <v>8</v>
      </c>
      <c r="N2" s="373"/>
      <c r="O2" s="373"/>
      <c r="P2" s="373"/>
      <c r="Q2" s="373"/>
      <c r="R2" s="373"/>
      <c r="S2" s="131"/>
      <c r="U2" s="159"/>
      <c r="V2" s="159"/>
      <c r="W2" s="159"/>
      <c r="X2" s="159"/>
      <c r="Y2" s="363" t="s">
        <v>703</v>
      </c>
      <c r="Z2" s="11"/>
      <c r="AA2" s="11"/>
      <c r="AB2" s="20" t="s">
        <v>675</v>
      </c>
      <c r="AC2" s="19"/>
      <c r="AD2" s="11"/>
      <c r="AE2" s="16"/>
      <c r="AF2" s="16"/>
      <c r="AG2" s="16"/>
      <c r="AH2" s="16"/>
      <c r="AI2" s="16"/>
      <c r="AJ2" s="16"/>
      <c r="AK2" s="16"/>
      <c r="AL2" s="16"/>
      <c r="AM2" s="16"/>
      <c r="AN2" s="16"/>
      <c r="AO2" s="16"/>
      <c r="AP2" s="16"/>
      <c r="AQ2" s="16"/>
      <c r="AR2" s="16"/>
      <c r="AS2" s="16"/>
      <c r="AT2" s="16"/>
      <c r="AU2" s="16"/>
      <c r="AV2" s="11"/>
    </row>
    <row r="3" spans="1:48" s="2" customFormat="1" ht="93.75" customHeight="1" x14ac:dyDescent="0.2">
      <c r="A3" s="367" t="s">
        <v>627</v>
      </c>
      <c r="B3" s="368"/>
      <c r="C3" s="53" t="s">
        <v>25</v>
      </c>
      <c r="D3" s="54" t="s">
        <v>24</v>
      </c>
      <c r="E3" s="54" t="s">
        <v>1</v>
      </c>
      <c r="F3" s="6" t="s">
        <v>41</v>
      </c>
      <c r="G3" s="54" t="s">
        <v>2</v>
      </c>
      <c r="H3" s="54" t="s">
        <v>15</v>
      </c>
      <c r="I3" s="54" t="s">
        <v>16</v>
      </c>
      <c r="J3" s="54" t="s">
        <v>17</v>
      </c>
      <c r="K3" s="55" t="s">
        <v>3</v>
      </c>
      <c r="L3" s="55" t="s">
        <v>4</v>
      </c>
      <c r="M3" s="6" t="s">
        <v>619</v>
      </c>
      <c r="N3" s="33" t="s">
        <v>5</v>
      </c>
      <c r="O3" s="55" t="s">
        <v>46</v>
      </c>
      <c r="P3" s="56" t="s">
        <v>75</v>
      </c>
      <c r="Q3" s="57" t="s">
        <v>18</v>
      </c>
      <c r="R3" s="5" t="s">
        <v>9</v>
      </c>
      <c r="S3" s="133"/>
      <c r="U3" s="2" t="s">
        <v>678</v>
      </c>
      <c r="V3" s="2" t="s">
        <v>679</v>
      </c>
      <c r="W3" s="2" t="s">
        <v>680</v>
      </c>
      <c r="X3" s="2" t="s">
        <v>681</v>
      </c>
      <c r="Y3" s="363"/>
      <c r="Z3" s="13" t="s">
        <v>677</v>
      </c>
      <c r="AA3" s="13" t="s">
        <v>676</v>
      </c>
      <c r="AB3" s="362">
        <f>AB1006</f>
        <v>0</v>
      </c>
      <c r="AC3" s="20"/>
      <c r="AD3" s="13"/>
      <c r="AE3" s="17"/>
      <c r="AF3" s="17"/>
      <c r="AG3" s="17"/>
      <c r="AH3" s="17"/>
      <c r="AI3" s="17"/>
      <c r="AJ3" s="17"/>
      <c r="AK3" s="17"/>
      <c r="AL3" s="17"/>
      <c r="AM3" s="17"/>
      <c r="AN3" s="17"/>
      <c r="AO3" s="17"/>
      <c r="AP3" s="17"/>
      <c r="AQ3" s="17"/>
      <c r="AR3" s="17"/>
      <c r="AS3" s="17"/>
      <c r="AT3" s="17"/>
      <c r="AU3" s="17"/>
      <c r="AV3" s="13"/>
    </row>
    <row r="4" spans="1:48" s="2" customFormat="1" ht="18.95" customHeight="1" x14ac:dyDescent="0.2">
      <c r="A4" s="162">
        <f>COUNTIF(A5:A1005,"x")</f>
        <v>0</v>
      </c>
      <c r="B4" s="197"/>
      <c r="C4" s="162">
        <f>COUNTIF(C5:C1005,"x")</f>
        <v>0</v>
      </c>
      <c r="D4" s="162">
        <f>COUNTIF(D5:D1005,"x")</f>
        <v>0</v>
      </c>
      <c r="E4" s="162">
        <f>COUNTIF(E5:E1005,"x")</f>
        <v>0</v>
      </c>
      <c r="F4" s="161"/>
      <c r="G4" s="162">
        <f>COUNTIF(G5:G1005,"x")</f>
        <v>0</v>
      </c>
      <c r="H4" s="162">
        <f>COUNTIF(H5:H1005,"x")</f>
        <v>0</v>
      </c>
      <c r="I4" s="162">
        <f>COUNTIF(I5:I1005,"x")</f>
        <v>0</v>
      </c>
      <c r="J4" s="162">
        <f>COUNTIF(J5:J1005,"x")</f>
        <v>0</v>
      </c>
      <c r="K4" s="163"/>
      <c r="L4" s="163"/>
      <c r="M4" s="163"/>
      <c r="N4" s="164"/>
      <c r="O4" s="198">
        <f>SUM(O5:O1005)</f>
        <v>0</v>
      </c>
      <c r="P4" s="162">
        <f>COUNTIF(P5:P1005, "x")</f>
        <v>0</v>
      </c>
      <c r="Q4" s="199">
        <f>SUM(Q5:Q1005)</f>
        <v>0</v>
      </c>
      <c r="R4" s="200">
        <f>SUM(R5:R1005)</f>
        <v>0</v>
      </c>
      <c r="S4" s="134"/>
      <c r="U4" s="2">
        <f>U1006</f>
        <v>0</v>
      </c>
      <c r="V4" s="2">
        <f t="shared" ref="V4:Y4" si="0">V1006</f>
        <v>0</v>
      </c>
      <c r="W4" s="2">
        <f t="shared" si="0"/>
        <v>0</v>
      </c>
      <c r="X4" s="2">
        <f t="shared" si="0"/>
        <v>0</v>
      </c>
      <c r="Y4" s="2">
        <f t="shared" si="0"/>
        <v>0</v>
      </c>
      <c r="Z4" s="13">
        <f>Z1006</f>
        <v>0</v>
      </c>
      <c r="AA4" s="13"/>
      <c r="AB4" s="362"/>
      <c r="AC4" s="20"/>
      <c r="AD4" s="13"/>
      <c r="AE4" s="17"/>
      <c r="AF4" s="17"/>
      <c r="AG4" s="17"/>
      <c r="AH4" s="17"/>
      <c r="AI4" s="17"/>
      <c r="AJ4" s="17"/>
      <c r="AK4" s="17"/>
      <c r="AL4" s="17"/>
      <c r="AM4" s="17"/>
      <c r="AN4" s="17"/>
      <c r="AO4" s="17"/>
      <c r="AP4" s="17"/>
      <c r="AQ4" s="17"/>
      <c r="AR4" s="17"/>
      <c r="AS4" s="17"/>
      <c r="AT4" s="17"/>
      <c r="AU4" s="17"/>
      <c r="AV4" s="13"/>
    </row>
    <row r="5" spans="1:48" s="1" customFormat="1" x14ac:dyDescent="0.2">
      <c r="A5" s="364"/>
      <c r="B5" s="364"/>
      <c r="C5" s="165"/>
      <c r="D5" s="165"/>
      <c r="E5" s="165"/>
      <c r="F5" s="195"/>
      <c r="G5" s="165"/>
      <c r="H5" s="165"/>
      <c r="I5" s="165"/>
      <c r="J5" s="165"/>
      <c r="K5" s="77"/>
      <c r="L5" s="77"/>
      <c r="M5" s="82"/>
      <c r="N5" s="196">
        <f>VLOOKUP(M5,'Supporting Documentation'!A4:J566,10,FALSE)</f>
        <v>0</v>
      </c>
      <c r="O5" s="51"/>
      <c r="P5" s="50"/>
      <c r="Q5" s="157">
        <f>IF(O5="",0,(O5/'PPF Application'!$T$7))</f>
        <v>0</v>
      </c>
      <c r="R5" s="52">
        <f>IF(M5="", 0, (N5/'PPF Application'!$T$7)*O5)</f>
        <v>0</v>
      </c>
      <c r="S5" s="135"/>
      <c r="U5" s="159">
        <f>IF(AND(A5="x",G5="x"),1,0)</f>
        <v>0</v>
      </c>
      <c r="V5" s="159">
        <f>IF(AND(C5="x",G5="x"),1,0)</f>
        <v>0</v>
      </c>
      <c r="W5" s="159">
        <f>IF(AND(D5="x",G5="x"),1,0)</f>
        <v>0</v>
      </c>
      <c r="X5" s="159">
        <f>IF(AND(E5="x",G5="x"),1,0)</f>
        <v>0</v>
      </c>
      <c r="Y5" s="159">
        <f>IF(OR(M5="UNK",M5="TPR",M5="ORP",M5="INC",M5="OTS"),1,0)</f>
        <v>0</v>
      </c>
      <c r="Z5" s="11">
        <f>IF((AND(AND(AND(K5&lt;=$AA$5,L5&gt;=$AA$5,K5&lt;&gt;"",G5&lt;&gt;"")))),1,0)</f>
        <v>0</v>
      </c>
      <c r="AA5" s="21">
        <v>44896</v>
      </c>
      <c r="AB5" s="19">
        <f>IF(H5="x",Q5,0)</f>
        <v>0</v>
      </c>
      <c r="AC5" s="19">
        <f>IF(P5="x", Q5, 0)</f>
        <v>0</v>
      </c>
      <c r="AD5" s="11"/>
      <c r="AE5" s="16"/>
      <c r="AF5" s="16"/>
      <c r="AG5" s="16"/>
      <c r="AH5" s="16"/>
      <c r="AI5" s="16"/>
      <c r="AJ5" s="16"/>
      <c r="AK5" s="16"/>
      <c r="AL5" s="16"/>
      <c r="AM5" s="16"/>
      <c r="AN5" s="16"/>
      <c r="AO5" s="16"/>
      <c r="AP5" s="16"/>
      <c r="AQ5" s="16"/>
      <c r="AR5" s="16"/>
      <c r="AS5" s="16"/>
      <c r="AT5" s="16"/>
      <c r="AU5" s="16"/>
      <c r="AV5" s="11"/>
    </row>
    <row r="6" spans="1:48" s="1" customFormat="1" x14ac:dyDescent="0.2">
      <c r="A6" s="364"/>
      <c r="B6" s="364"/>
      <c r="C6" s="165"/>
      <c r="D6" s="165"/>
      <c r="E6" s="165"/>
      <c r="F6" s="195"/>
      <c r="G6" s="165"/>
      <c r="H6" s="165"/>
      <c r="I6" s="165"/>
      <c r="J6" s="165"/>
      <c r="K6" s="77"/>
      <c r="L6" s="77"/>
      <c r="M6" s="82"/>
      <c r="N6" s="196">
        <f>VLOOKUP(M6,'Supporting Documentation'!A4:J566,10,FALSE)</f>
        <v>0</v>
      </c>
      <c r="O6" s="51"/>
      <c r="P6" s="50"/>
      <c r="Q6" s="157">
        <f>IF(O6="",0,(O6/'PPF Application'!$T$7))</f>
        <v>0</v>
      </c>
      <c r="R6" s="52">
        <f>IF(M6="", 0, (N6/'PPF Application'!$T$7)*O6)</f>
        <v>0</v>
      </c>
      <c r="S6" s="135"/>
      <c r="U6" s="159">
        <f>IF(AND(A6="x",G6="x"),1,0)</f>
        <v>0</v>
      </c>
      <c r="V6" s="159">
        <f t="shared" ref="V6:V69" si="1">IF(AND(C6="x",G6="x"),1,0)</f>
        <v>0</v>
      </c>
      <c r="W6" s="159">
        <f t="shared" ref="W6:W69" si="2">IF(AND(D6="x",G6="x"),1,0)</f>
        <v>0</v>
      </c>
      <c r="X6" s="159">
        <f t="shared" ref="X6:X69" si="3">IF(AND(E6="x",G6="x"),1,0)</f>
        <v>0</v>
      </c>
      <c r="Y6" s="159">
        <f t="shared" ref="Y6:Y69" si="4">IF(OR(M6="UNK",M6="TPR",M6="ORP",M6="INC",M6="OTS"),1,0)</f>
        <v>0</v>
      </c>
      <c r="Z6" s="11">
        <f t="shared" ref="Z6:Z69" si="5">IF((AND(AND(AND(K6&lt;=$AA$5,L6&gt;=$AA$5,K6&lt;&gt;"",G6&lt;&gt;"")))),1,0)</f>
        <v>0</v>
      </c>
      <c r="AA6" s="21"/>
      <c r="AB6" s="19">
        <f t="shared" ref="AB6:AB69" si="6">IF(H6="x",Q6,0)</f>
        <v>0</v>
      </c>
      <c r="AC6" s="19">
        <f t="shared" ref="AC6:AC69" si="7">IF(P6="x", Q6, 0)</f>
        <v>0</v>
      </c>
      <c r="AD6" s="11"/>
      <c r="AE6" s="16"/>
      <c r="AF6" s="16"/>
      <c r="AG6" s="16"/>
      <c r="AH6" s="16"/>
      <c r="AI6" s="16"/>
      <c r="AJ6" s="16"/>
      <c r="AK6" s="16"/>
      <c r="AL6" s="16"/>
      <c r="AM6" s="16"/>
      <c r="AN6" s="16"/>
      <c r="AO6" s="16"/>
      <c r="AP6" s="16"/>
      <c r="AQ6" s="16"/>
      <c r="AR6" s="16"/>
      <c r="AS6" s="16"/>
      <c r="AT6" s="16"/>
      <c r="AU6" s="16"/>
      <c r="AV6" s="11"/>
    </row>
    <row r="7" spans="1:48" s="1" customFormat="1" x14ac:dyDescent="0.2">
      <c r="A7" s="364"/>
      <c r="B7" s="364"/>
      <c r="C7" s="165"/>
      <c r="D7" s="165"/>
      <c r="E7" s="165"/>
      <c r="F7" s="195"/>
      <c r="G7" s="165"/>
      <c r="H7" s="165"/>
      <c r="I7" s="165"/>
      <c r="J7" s="165"/>
      <c r="K7" s="77"/>
      <c r="L7" s="77"/>
      <c r="M7" s="82"/>
      <c r="N7" s="196">
        <f>VLOOKUP(M7,'Supporting Documentation'!$A$4:$J$566,10,FALSE)</f>
        <v>0</v>
      </c>
      <c r="O7" s="51"/>
      <c r="P7" s="50"/>
      <c r="Q7" s="157">
        <f>IF(O7="",0,(O7/'PPF Application'!$T$7))</f>
        <v>0</v>
      </c>
      <c r="R7" s="52">
        <f>IF(M7="", 0, (N7/'PPF Application'!$T$7)*O7)</f>
        <v>0</v>
      </c>
      <c r="S7" s="135"/>
      <c r="U7" s="159">
        <f t="shared" ref="U7:U70" si="8">IF(AND(A7="x",G7="x"),1,0)</f>
        <v>0</v>
      </c>
      <c r="V7" s="159">
        <f t="shared" si="1"/>
        <v>0</v>
      </c>
      <c r="W7" s="159">
        <f t="shared" si="2"/>
        <v>0</v>
      </c>
      <c r="X7" s="159">
        <f t="shared" si="3"/>
        <v>0</v>
      </c>
      <c r="Y7" s="159">
        <f t="shared" si="4"/>
        <v>0</v>
      </c>
      <c r="Z7" s="11">
        <f t="shared" si="5"/>
        <v>0</v>
      </c>
      <c r="AA7" s="21"/>
      <c r="AB7" s="19">
        <f t="shared" si="6"/>
        <v>0</v>
      </c>
      <c r="AC7" s="19">
        <f t="shared" si="7"/>
        <v>0</v>
      </c>
      <c r="AD7" s="11"/>
      <c r="AE7" s="16"/>
      <c r="AF7" s="16"/>
      <c r="AG7" s="16"/>
      <c r="AH7" s="16"/>
      <c r="AI7" s="16"/>
      <c r="AJ7" s="16"/>
      <c r="AK7" s="16"/>
      <c r="AL7" s="16"/>
      <c r="AM7" s="16"/>
      <c r="AN7" s="16"/>
      <c r="AO7" s="16"/>
      <c r="AP7" s="16"/>
      <c r="AQ7" s="16"/>
      <c r="AR7" s="16"/>
      <c r="AS7" s="16"/>
      <c r="AT7" s="16"/>
      <c r="AU7" s="16"/>
      <c r="AV7" s="11"/>
    </row>
    <row r="8" spans="1:48" s="1" customFormat="1" x14ac:dyDescent="0.2">
      <c r="A8" s="364"/>
      <c r="B8" s="364"/>
      <c r="C8" s="165"/>
      <c r="D8" s="165"/>
      <c r="E8" s="165"/>
      <c r="F8" s="195"/>
      <c r="G8" s="165"/>
      <c r="H8" s="165"/>
      <c r="I8" s="165"/>
      <c r="J8" s="165"/>
      <c r="K8" s="77"/>
      <c r="L8" s="77"/>
      <c r="M8" s="82"/>
      <c r="N8" s="196">
        <f>VLOOKUP(M8,'Supporting Documentation'!$A$4:$J$566,10,FALSE)</f>
        <v>0</v>
      </c>
      <c r="O8" s="51"/>
      <c r="P8" s="50"/>
      <c r="Q8" s="157">
        <f>IF(O8="",0,(O8/'PPF Application'!$T$7))</f>
        <v>0</v>
      </c>
      <c r="R8" s="52">
        <f>IF(M8="", 0, (N8/'PPF Application'!$T$7)*O8)</f>
        <v>0</v>
      </c>
      <c r="S8" s="135"/>
      <c r="U8" s="159">
        <f t="shared" si="8"/>
        <v>0</v>
      </c>
      <c r="V8" s="159">
        <f t="shared" si="1"/>
        <v>0</v>
      </c>
      <c r="W8" s="159">
        <f t="shared" si="2"/>
        <v>0</v>
      </c>
      <c r="X8" s="159">
        <f t="shared" si="3"/>
        <v>0</v>
      </c>
      <c r="Y8" s="159">
        <f t="shared" si="4"/>
        <v>0</v>
      </c>
      <c r="Z8" s="11">
        <f t="shared" si="5"/>
        <v>0</v>
      </c>
      <c r="AA8" s="21"/>
      <c r="AB8" s="19">
        <f t="shared" si="6"/>
        <v>0</v>
      </c>
      <c r="AC8" s="19">
        <f t="shared" si="7"/>
        <v>0</v>
      </c>
      <c r="AD8" s="11"/>
      <c r="AE8" s="16"/>
      <c r="AF8" s="16"/>
      <c r="AG8" s="16"/>
      <c r="AH8" s="16"/>
      <c r="AI8" s="16"/>
      <c r="AJ8" s="16"/>
      <c r="AK8" s="16"/>
      <c r="AL8" s="16"/>
      <c r="AM8" s="16"/>
      <c r="AN8" s="16"/>
      <c r="AO8" s="16"/>
      <c r="AP8" s="16"/>
      <c r="AQ8" s="16"/>
      <c r="AR8" s="16"/>
      <c r="AS8" s="16"/>
      <c r="AT8" s="16"/>
      <c r="AU8" s="16"/>
      <c r="AV8" s="11"/>
    </row>
    <row r="9" spans="1:48" s="1" customFormat="1" x14ac:dyDescent="0.2">
      <c r="A9" s="364"/>
      <c r="B9" s="364"/>
      <c r="C9" s="165"/>
      <c r="D9" s="165"/>
      <c r="E9" s="165"/>
      <c r="F9" s="195"/>
      <c r="G9" s="165"/>
      <c r="H9" s="165"/>
      <c r="I9" s="165"/>
      <c r="J9" s="165"/>
      <c r="K9" s="77"/>
      <c r="L9" s="77"/>
      <c r="M9" s="82"/>
      <c r="N9" s="196">
        <f>VLOOKUP(M9,'Supporting Documentation'!$A$4:$J$566,10,FALSE)</f>
        <v>0</v>
      </c>
      <c r="O9" s="51"/>
      <c r="P9" s="50"/>
      <c r="Q9" s="157">
        <f>IF(O9="",0,(O9/'PPF Application'!$T$7))</f>
        <v>0</v>
      </c>
      <c r="R9" s="52">
        <f>IF(M9="", 0, (N9/'PPF Application'!$T$7)*O9)</f>
        <v>0</v>
      </c>
      <c r="S9" s="135"/>
      <c r="U9" s="159">
        <f t="shared" si="8"/>
        <v>0</v>
      </c>
      <c r="V9" s="159">
        <f t="shared" si="1"/>
        <v>0</v>
      </c>
      <c r="W9" s="159">
        <f t="shared" si="2"/>
        <v>0</v>
      </c>
      <c r="X9" s="159">
        <f t="shared" si="3"/>
        <v>0</v>
      </c>
      <c r="Y9" s="159">
        <f t="shared" si="4"/>
        <v>0</v>
      </c>
      <c r="Z9" s="11">
        <f t="shared" si="5"/>
        <v>0</v>
      </c>
      <c r="AA9" s="21"/>
      <c r="AB9" s="19">
        <f t="shared" si="6"/>
        <v>0</v>
      </c>
      <c r="AC9" s="19">
        <f t="shared" si="7"/>
        <v>0</v>
      </c>
      <c r="AD9" s="11"/>
      <c r="AE9" s="16"/>
      <c r="AF9" s="16"/>
      <c r="AG9" s="16"/>
      <c r="AH9" s="16"/>
      <c r="AI9" s="16"/>
      <c r="AJ9" s="16"/>
      <c r="AK9" s="16"/>
      <c r="AL9" s="16"/>
      <c r="AM9" s="16"/>
      <c r="AN9" s="16"/>
      <c r="AO9" s="16"/>
      <c r="AP9" s="16"/>
      <c r="AQ9" s="16"/>
      <c r="AR9" s="16"/>
      <c r="AS9" s="16"/>
      <c r="AT9" s="16"/>
      <c r="AU9" s="16"/>
      <c r="AV9" s="11"/>
    </row>
    <row r="10" spans="1:48" s="1" customFormat="1" x14ac:dyDescent="0.2">
      <c r="A10" s="364"/>
      <c r="B10" s="364"/>
      <c r="C10" s="165"/>
      <c r="D10" s="165"/>
      <c r="E10" s="165"/>
      <c r="F10" s="195"/>
      <c r="G10" s="165"/>
      <c r="H10" s="165"/>
      <c r="I10" s="165"/>
      <c r="J10" s="165"/>
      <c r="K10" s="77"/>
      <c r="L10" s="77"/>
      <c r="M10" s="82"/>
      <c r="N10" s="196">
        <f>VLOOKUP(M10,'Supporting Documentation'!$A$4:$J$566,10,FALSE)</f>
        <v>0</v>
      </c>
      <c r="O10" s="51"/>
      <c r="P10" s="50"/>
      <c r="Q10" s="157">
        <f>IF(O10="",0,(O10/'PPF Application'!$T$7))</f>
        <v>0</v>
      </c>
      <c r="R10" s="52">
        <f>IF(M10="", 0, (N10/'PPF Application'!$T$7)*O10)</f>
        <v>0</v>
      </c>
      <c r="S10" s="135"/>
      <c r="U10" s="159">
        <f t="shared" si="8"/>
        <v>0</v>
      </c>
      <c r="V10" s="159">
        <f t="shared" si="1"/>
        <v>0</v>
      </c>
      <c r="W10" s="159">
        <f t="shared" si="2"/>
        <v>0</v>
      </c>
      <c r="X10" s="159">
        <f t="shared" si="3"/>
        <v>0</v>
      </c>
      <c r="Y10" s="159">
        <f t="shared" si="4"/>
        <v>0</v>
      </c>
      <c r="Z10" s="11">
        <f t="shared" si="5"/>
        <v>0</v>
      </c>
      <c r="AA10" s="11"/>
      <c r="AB10" s="19">
        <f t="shared" si="6"/>
        <v>0</v>
      </c>
      <c r="AC10" s="19">
        <f t="shared" si="7"/>
        <v>0</v>
      </c>
      <c r="AD10" s="11"/>
      <c r="AE10" s="16"/>
      <c r="AF10" s="16"/>
      <c r="AG10" s="16"/>
      <c r="AH10" s="16"/>
      <c r="AI10" s="16"/>
      <c r="AJ10" s="16"/>
      <c r="AK10" s="16"/>
      <c r="AL10" s="16"/>
      <c r="AM10" s="16"/>
      <c r="AN10" s="16"/>
      <c r="AO10" s="16"/>
      <c r="AP10" s="16"/>
      <c r="AQ10" s="16"/>
      <c r="AR10" s="16"/>
      <c r="AS10" s="16"/>
      <c r="AT10" s="16"/>
      <c r="AU10" s="16"/>
      <c r="AV10" s="11"/>
    </row>
    <row r="11" spans="1:48" s="1" customFormat="1" x14ac:dyDescent="0.2">
      <c r="A11" s="364"/>
      <c r="B11" s="364"/>
      <c r="C11" s="165"/>
      <c r="D11" s="165"/>
      <c r="E11" s="165"/>
      <c r="F11" s="195"/>
      <c r="G11" s="165"/>
      <c r="H11" s="165"/>
      <c r="I11" s="165"/>
      <c r="J11" s="165"/>
      <c r="K11" s="77"/>
      <c r="L11" s="77"/>
      <c r="M11" s="82"/>
      <c r="N11" s="196">
        <f>VLOOKUP(M11,'Supporting Documentation'!$A$4:$J$566,10,FALSE)</f>
        <v>0</v>
      </c>
      <c r="O11" s="51"/>
      <c r="P11" s="50"/>
      <c r="Q11" s="157">
        <f>IF(O11="",0,(O11/'PPF Application'!$T$7))</f>
        <v>0</v>
      </c>
      <c r="R11" s="52">
        <f>IF(M11="", 0, (N11/'PPF Application'!$T$7)*O11)</f>
        <v>0</v>
      </c>
      <c r="S11" s="135"/>
      <c r="U11" s="159">
        <f t="shared" si="8"/>
        <v>0</v>
      </c>
      <c r="V11" s="159">
        <f t="shared" si="1"/>
        <v>0</v>
      </c>
      <c r="W11" s="159">
        <f t="shared" si="2"/>
        <v>0</v>
      </c>
      <c r="X11" s="159">
        <f t="shared" si="3"/>
        <v>0</v>
      </c>
      <c r="Y11" s="159">
        <f t="shared" si="4"/>
        <v>0</v>
      </c>
      <c r="Z11" s="11">
        <f t="shared" si="5"/>
        <v>0</v>
      </c>
      <c r="AA11" s="11"/>
      <c r="AB11" s="19">
        <f t="shared" si="6"/>
        <v>0</v>
      </c>
      <c r="AC11" s="19">
        <f t="shared" si="7"/>
        <v>0</v>
      </c>
      <c r="AD11" s="11"/>
      <c r="AE11" s="16"/>
      <c r="AF11" s="16"/>
      <c r="AG11" s="16"/>
      <c r="AH11" s="16"/>
      <c r="AI11" s="16"/>
      <c r="AJ11" s="16"/>
      <c r="AK11" s="16"/>
      <c r="AL11" s="16"/>
      <c r="AM11" s="16"/>
      <c r="AN11" s="16"/>
      <c r="AO11" s="16"/>
      <c r="AP11" s="16"/>
      <c r="AQ11" s="16"/>
      <c r="AR11" s="16"/>
      <c r="AS11" s="16"/>
      <c r="AT11" s="16"/>
      <c r="AU11" s="16"/>
      <c r="AV11" s="11"/>
    </row>
    <row r="12" spans="1:48" s="1" customFormat="1" x14ac:dyDescent="0.2">
      <c r="A12" s="364"/>
      <c r="B12" s="364"/>
      <c r="C12" s="165"/>
      <c r="D12" s="165"/>
      <c r="E12" s="165"/>
      <c r="F12" s="195"/>
      <c r="G12" s="165"/>
      <c r="H12" s="165"/>
      <c r="I12" s="165"/>
      <c r="J12" s="165"/>
      <c r="K12" s="77"/>
      <c r="L12" s="77"/>
      <c r="M12" s="82"/>
      <c r="N12" s="196">
        <f>VLOOKUP(M12,'Supporting Documentation'!$A$4:$J$566,10,FALSE)</f>
        <v>0</v>
      </c>
      <c r="O12" s="51"/>
      <c r="P12" s="50"/>
      <c r="Q12" s="157">
        <f>IF(O12="",0,(O12/'PPF Application'!$T$7))</f>
        <v>0</v>
      </c>
      <c r="R12" s="52">
        <f>IF(M12="", 0, (N12/'PPF Application'!$T$7)*O12)</f>
        <v>0</v>
      </c>
      <c r="S12" s="135"/>
      <c r="U12" s="159">
        <f t="shared" si="8"/>
        <v>0</v>
      </c>
      <c r="V12" s="159">
        <f t="shared" si="1"/>
        <v>0</v>
      </c>
      <c r="W12" s="159">
        <f t="shared" si="2"/>
        <v>0</v>
      </c>
      <c r="X12" s="159">
        <f t="shared" si="3"/>
        <v>0</v>
      </c>
      <c r="Y12" s="159">
        <f t="shared" si="4"/>
        <v>0</v>
      </c>
      <c r="Z12" s="11">
        <f t="shared" si="5"/>
        <v>0</v>
      </c>
      <c r="AA12" s="11"/>
      <c r="AB12" s="19">
        <f t="shared" si="6"/>
        <v>0</v>
      </c>
      <c r="AC12" s="19">
        <f t="shared" si="7"/>
        <v>0</v>
      </c>
      <c r="AD12" s="11"/>
      <c r="AE12" s="16"/>
      <c r="AF12" s="16"/>
      <c r="AG12" s="16"/>
      <c r="AH12" s="16"/>
      <c r="AI12" s="16"/>
      <c r="AJ12" s="16"/>
      <c r="AK12" s="16"/>
      <c r="AL12" s="16"/>
      <c r="AM12" s="16"/>
      <c r="AN12" s="16"/>
      <c r="AO12" s="16"/>
      <c r="AP12" s="16"/>
      <c r="AQ12" s="16"/>
      <c r="AR12" s="16"/>
      <c r="AS12" s="16"/>
      <c r="AT12" s="16"/>
      <c r="AU12" s="16"/>
      <c r="AV12" s="11"/>
    </row>
    <row r="13" spans="1:48" s="1" customFormat="1" x14ac:dyDescent="0.2">
      <c r="A13" s="364"/>
      <c r="B13" s="364"/>
      <c r="C13" s="165"/>
      <c r="D13" s="165"/>
      <c r="E13" s="165"/>
      <c r="F13" s="195"/>
      <c r="G13" s="165"/>
      <c r="H13" s="165"/>
      <c r="I13" s="165"/>
      <c r="J13" s="165"/>
      <c r="K13" s="77"/>
      <c r="L13" s="77"/>
      <c r="M13" s="82"/>
      <c r="N13" s="196">
        <f>VLOOKUP(M13,'Supporting Documentation'!$A$4:$J$566,10,FALSE)</f>
        <v>0</v>
      </c>
      <c r="O13" s="51"/>
      <c r="P13" s="50"/>
      <c r="Q13" s="157">
        <f>IF(O13="",0,(O13/'PPF Application'!$T$7))</f>
        <v>0</v>
      </c>
      <c r="R13" s="52">
        <f>IF(M13="", 0, (N13/'PPF Application'!$T$7)*O13)</f>
        <v>0</v>
      </c>
      <c r="S13" s="135"/>
      <c r="U13" s="159">
        <f t="shared" si="8"/>
        <v>0</v>
      </c>
      <c r="V13" s="159">
        <f t="shared" si="1"/>
        <v>0</v>
      </c>
      <c r="W13" s="159">
        <f t="shared" si="2"/>
        <v>0</v>
      </c>
      <c r="X13" s="159">
        <f t="shared" si="3"/>
        <v>0</v>
      </c>
      <c r="Y13" s="159">
        <f t="shared" si="4"/>
        <v>0</v>
      </c>
      <c r="Z13" s="11">
        <f t="shared" si="5"/>
        <v>0</v>
      </c>
      <c r="AA13" s="11"/>
      <c r="AB13" s="19">
        <f t="shared" si="6"/>
        <v>0</v>
      </c>
      <c r="AC13" s="19">
        <f t="shared" si="7"/>
        <v>0</v>
      </c>
      <c r="AD13" s="11"/>
      <c r="AE13" s="16"/>
      <c r="AF13" s="16"/>
      <c r="AG13" s="16"/>
      <c r="AH13" s="16"/>
      <c r="AI13" s="16"/>
      <c r="AJ13" s="16"/>
      <c r="AK13" s="16"/>
      <c r="AL13" s="16"/>
      <c r="AM13" s="16"/>
      <c r="AN13" s="16"/>
      <c r="AO13" s="16"/>
      <c r="AP13" s="16"/>
      <c r="AQ13" s="16"/>
      <c r="AR13" s="16"/>
      <c r="AS13" s="16"/>
      <c r="AT13" s="16"/>
      <c r="AU13" s="16"/>
      <c r="AV13" s="11"/>
    </row>
    <row r="14" spans="1:48" s="1" customFormat="1" x14ac:dyDescent="0.2">
      <c r="A14" s="364"/>
      <c r="B14" s="364"/>
      <c r="C14" s="165"/>
      <c r="D14" s="165"/>
      <c r="E14" s="165"/>
      <c r="F14" s="195"/>
      <c r="G14" s="165"/>
      <c r="H14" s="165"/>
      <c r="I14" s="165"/>
      <c r="J14" s="165"/>
      <c r="K14" s="77"/>
      <c r="L14" s="77"/>
      <c r="M14" s="82"/>
      <c r="N14" s="196">
        <f>VLOOKUP(M14,'Supporting Documentation'!$A$4:$J$566,10,FALSE)</f>
        <v>0</v>
      </c>
      <c r="O14" s="51"/>
      <c r="P14" s="50"/>
      <c r="Q14" s="157">
        <f>IF(O14="",0,(O14/'PPF Application'!$T$7))</f>
        <v>0</v>
      </c>
      <c r="R14" s="52">
        <f>IF(M14="", 0, (N14/'PPF Application'!$T$7)*O14)</f>
        <v>0</v>
      </c>
      <c r="S14" s="135"/>
      <c r="U14" s="159">
        <f t="shared" si="8"/>
        <v>0</v>
      </c>
      <c r="V14" s="159">
        <f t="shared" si="1"/>
        <v>0</v>
      </c>
      <c r="W14" s="159">
        <f t="shared" si="2"/>
        <v>0</v>
      </c>
      <c r="X14" s="159">
        <f t="shared" si="3"/>
        <v>0</v>
      </c>
      <c r="Y14" s="159">
        <f t="shared" si="4"/>
        <v>0</v>
      </c>
      <c r="Z14" s="11">
        <f t="shared" si="5"/>
        <v>0</v>
      </c>
      <c r="AA14" s="11"/>
      <c r="AB14" s="19">
        <f t="shared" si="6"/>
        <v>0</v>
      </c>
      <c r="AC14" s="19">
        <f t="shared" si="7"/>
        <v>0</v>
      </c>
      <c r="AD14" s="11"/>
      <c r="AE14" s="16"/>
      <c r="AF14" s="16"/>
      <c r="AG14" s="16"/>
      <c r="AH14" s="16"/>
      <c r="AI14" s="16"/>
      <c r="AJ14" s="16"/>
      <c r="AK14" s="16"/>
      <c r="AL14" s="16"/>
      <c r="AM14" s="16"/>
      <c r="AN14" s="16"/>
      <c r="AO14" s="16"/>
      <c r="AP14" s="16"/>
      <c r="AQ14" s="16"/>
      <c r="AR14" s="16"/>
      <c r="AS14" s="16"/>
      <c r="AT14" s="16"/>
      <c r="AU14" s="16"/>
      <c r="AV14" s="11"/>
    </row>
    <row r="15" spans="1:48" s="1" customFormat="1" x14ac:dyDescent="0.2">
      <c r="A15" s="364"/>
      <c r="B15" s="364"/>
      <c r="C15" s="165"/>
      <c r="D15" s="165"/>
      <c r="E15" s="165"/>
      <c r="F15" s="195"/>
      <c r="G15" s="165"/>
      <c r="H15" s="165"/>
      <c r="I15" s="165"/>
      <c r="J15" s="165"/>
      <c r="K15" s="77"/>
      <c r="L15" s="77"/>
      <c r="M15" s="82"/>
      <c r="N15" s="196">
        <f>VLOOKUP(M15,'Supporting Documentation'!$A$4:$J$566,10,FALSE)</f>
        <v>0</v>
      </c>
      <c r="O15" s="51"/>
      <c r="P15" s="50"/>
      <c r="Q15" s="157">
        <f>IF(O15="",0,(O15/'PPF Application'!$T$7))</f>
        <v>0</v>
      </c>
      <c r="R15" s="52">
        <f>IF(M15="", 0, (N15/'PPF Application'!$T$7)*O15)</f>
        <v>0</v>
      </c>
      <c r="S15" s="135"/>
      <c r="U15" s="159">
        <f t="shared" si="8"/>
        <v>0</v>
      </c>
      <c r="V15" s="159">
        <f t="shared" si="1"/>
        <v>0</v>
      </c>
      <c r="W15" s="159">
        <f t="shared" si="2"/>
        <v>0</v>
      </c>
      <c r="X15" s="159">
        <f t="shared" si="3"/>
        <v>0</v>
      </c>
      <c r="Y15" s="159">
        <f t="shared" si="4"/>
        <v>0</v>
      </c>
      <c r="Z15" s="11">
        <f t="shared" si="5"/>
        <v>0</v>
      </c>
      <c r="AA15" s="11"/>
      <c r="AB15" s="19">
        <f t="shared" si="6"/>
        <v>0</v>
      </c>
      <c r="AC15" s="19">
        <f t="shared" si="7"/>
        <v>0</v>
      </c>
      <c r="AD15" s="11"/>
      <c r="AE15" s="16"/>
      <c r="AF15" s="16"/>
      <c r="AG15" s="16"/>
      <c r="AH15" s="16"/>
      <c r="AI15" s="16"/>
      <c r="AJ15" s="16"/>
      <c r="AK15" s="16"/>
      <c r="AL15" s="16"/>
      <c r="AM15" s="16"/>
      <c r="AN15" s="16"/>
      <c r="AO15" s="16"/>
      <c r="AP15" s="16"/>
      <c r="AQ15" s="16"/>
      <c r="AR15" s="16"/>
      <c r="AS15" s="16"/>
      <c r="AT15" s="16"/>
      <c r="AU15" s="16"/>
      <c r="AV15" s="11"/>
    </row>
    <row r="16" spans="1:48" s="1" customFormat="1" x14ac:dyDescent="0.2">
      <c r="A16" s="364"/>
      <c r="B16" s="364"/>
      <c r="C16" s="165"/>
      <c r="D16" s="165"/>
      <c r="E16" s="165"/>
      <c r="F16" s="195"/>
      <c r="G16" s="165"/>
      <c r="H16" s="165"/>
      <c r="I16" s="165"/>
      <c r="J16" s="165"/>
      <c r="K16" s="77"/>
      <c r="L16" s="77"/>
      <c r="M16" s="82"/>
      <c r="N16" s="196">
        <f>VLOOKUP(M16,'Supporting Documentation'!$A$4:$J$566,10,FALSE)</f>
        <v>0</v>
      </c>
      <c r="O16" s="51"/>
      <c r="P16" s="50"/>
      <c r="Q16" s="157">
        <f>IF(O16="",0,(O16/'PPF Application'!$T$7))</f>
        <v>0</v>
      </c>
      <c r="R16" s="52">
        <f>IF(M16="", 0, (N16/'PPF Application'!$T$7)*O16)</f>
        <v>0</v>
      </c>
      <c r="S16" s="135"/>
      <c r="U16" s="159">
        <f t="shared" si="8"/>
        <v>0</v>
      </c>
      <c r="V16" s="159">
        <f t="shared" si="1"/>
        <v>0</v>
      </c>
      <c r="W16" s="159">
        <f t="shared" si="2"/>
        <v>0</v>
      </c>
      <c r="X16" s="159">
        <f t="shared" si="3"/>
        <v>0</v>
      </c>
      <c r="Y16" s="159">
        <f t="shared" si="4"/>
        <v>0</v>
      </c>
      <c r="Z16" s="11">
        <f t="shared" si="5"/>
        <v>0</v>
      </c>
      <c r="AA16" s="11"/>
      <c r="AB16" s="19">
        <f t="shared" si="6"/>
        <v>0</v>
      </c>
      <c r="AC16" s="19">
        <f t="shared" si="7"/>
        <v>0</v>
      </c>
      <c r="AD16" s="11"/>
      <c r="AE16" s="16"/>
      <c r="AF16" s="16"/>
      <c r="AG16" s="16"/>
      <c r="AH16" s="16"/>
      <c r="AI16" s="16"/>
      <c r="AJ16" s="16"/>
      <c r="AK16" s="16"/>
      <c r="AL16" s="16"/>
      <c r="AM16" s="16"/>
      <c r="AN16" s="16"/>
      <c r="AO16" s="16"/>
      <c r="AP16" s="16"/>
      <c r="AQ16" s="16"/>
      <c r="AR16" s="16"/>
      <c r="AS16" s="16"/>
      <c r="AT16" s="16"/>
      <c r="AU16" s="16"/>
      <c r="AV16" s="11"/>
    </row>
    <row r="17" spans="1:48" s="1" customFormat="1" x14ac:dyDescent="0.2">
      <c r="A17" s="364"/>
      <c r="B17" s="364"/>
      <c r="C17" s="165"/>
      <c r="D17" s="165"/>
      <c r="E17" s="165"/>
      <c r="F17" s="195"/>
      <c r="G17" s="165"/>
      <c r="H17" s="165"/>
      <c r="I17" s="165"/>
      <c r="J17" s="165"/>
      <c r="K17" s="77"/>
      <c r="L17" s="77"/>
      <c r="M17" s="82"/>
      <c r="N17" s="196">
        <f>VLOOKUP(M17,'Supporting Documentation'!$A$4:$J$566,10,FALSE)</f>
        <v>0</v>
      </c>
      <c r="O17" s="51"/>
      <c r="P17" s="50"/>
      <c r="Q17" s="157">
        <f>IF(O17="",0,(O17/'PPF Application'!$T$7))</f>
        <v>0</v>
      </c>
      <c r="R17" s="52">
        <f>IF(M17="", 0, (N17/'PPF Application'!$T$7)*O17)</f>
        <v>0</v>
      </c>
      <c r="S17" s="135"/>
      <c r="U17" s="159">
        <f t="shared" si="8"/>
        <v>0</v>
      </c>
      <c r="V17" s="159">
        <f t="shared" si="1"/>
        <v>0</v>
      </c>
      <c r="W17" s="159">
        <f t="shared" si="2"/>
        <v>0</v>
      </c>
      <c r="X17" s="159">
        <f t="shared" si="3"/>
        <v>0</v>
      </c>
      <c r="Y17" s="159">
        <f t="shared" si="4"/>
        <v>0</v>
      </c>
      <c r="Z17" s="11">
        <f t="shared" si="5"/>
        <v>0</v>
      </c>
      <c r="AA17" s="11"/>
      <c r="AB17" s="19">
        <f t="shared" si="6"/>
        <v>0</v>
      </c>
      <c r="AC17" s="19">
        <f t="shared" si="7"/>
        <v>0</v>
      </c>
      <c r="AD17" s="11"/>
      <c r="AE17" s="16"/>
      <c r="AF17" s="16"/>
      <c r="AG17" s="16"/>
      <c r="AH17" s="16"/>
      <c r="AI17" s="16"/>
      <c r="AJ17" s="16"/>
      <c r="AK17" s="16"/>
      <c r="AL17" s="16"/>
      <c r="AM17" s="16"/>
      <c r="AN17" s="16"/>
      <c r="AO17" s="16"/>
      <c r="AP17" s="16"/>
      <c r="AQ17" s="16"/>
      <c r="AR17" s="16"/>
      <c r="AS17" s="16"/>
      <c r="AT17" s="16"/>
      <c r="AU17" s="16"/>
      <c r="AV17" s="11"/>
    </row>
    <row r="18" spans="1:48" s="1" customFormat="1" x14ac:dyDescent="0.2">
      <c r="A18" s="364"/>
      <c r="B18" s="364"/>
      <c r="C18" s="165"/>
      <c r="D18" s="165"/>
      <c r="E18" s="165"/>
      <c r="F18" s="195"/>
      <c r="G18" s="165"/>
      <c r="H18" s="165"/>
      <c r="I18" s="165"/>
      <c r="J18" s="165"/>
      <c r="K18" s="77"/>
      <c r="L18" s="77"/>
      <c r="M18" s="82"/>
      <c r="N18" s="196">
        <f>VLOOKUP(M18,'Supporting Documentation'!$A$4:$J$566,10,FALSE)</f>
        <v>0</v>
      </c>
      <c r="O18" s="51"/>
      <c r="P18" s="50"/>
      <c r="Q18" s="157">
        <f>IF(O18="",0,(O18/'PPF Application'!$T$7))</f>
        <v>0</v>
      </c>
      <c r="R18" s="52">
        <f>IF(M18="", 0, (N18/'PPF Application'!$T$7)*O18)</f>
        <v>0</v>
      </c>
      <c r="S18" s="135"/>
      <c r="U18" s="159">
        <f t="shared" si="8"/>
        <v>0</v>
      </c>
      <c r="V18" s="159">
        <f t="shared" si="1"/>
        <v>0</v>
      </c>
      <c r="W18" s="159">
        <f t="shared" si="2"/>
        <v>0</v>
      </c>
      <c r="X18" s="159">
        <f t="shared" si="3"/>
        <v>0</v>
      </c>
      <c r="Y18" s="159">
        <f t="shared" si="4"/>
        <v>0</v>
      </c>
      <c r="Z18" s="11">
        <f t="shared" si="5"/>
        <v>0</v>
      </c>
      <c r="AA18" s="11"/>
      <c r="AB18" s="19">
        <f t="shared" si="6"/>
        <v>0</v>
      </c>
      <c r="AC18" s="19">
        <f t="shared" si="7"/>
        <v>0</v>
      </c>
      <c r="AD18" s="11"/>
      <c r="AE18" s="16"/>
      <c r="AF18" s="16"/>
      <c r="AG18" s="16"/>
      <c r="AH18" s="16"/>
      <c r="AI18" s="16"/>
      <c r="AJ18" s="16"/>
      <c r="AK18" s="16"/>
      <c r="AL18" s="16"/>
      <c r="AM18" s="16"/>
      <c r="AN18" s="16"/>
      <c r="AO18" s="16"/>
      <c r="AP18" s="16"/>
      <c r="AQ18" s="16"/>
      <c r="AR18" s="16"/>
      <c r="AS18" s="16"/>
      <c r="AT18" s="16"/>
      <c r="AU18" s="16"/>
      <c r="AV18" s="11"/>
    </row>
    <row r="19" spans="1:48" s="1" customFormat="1" x14ac:dyDescent="0.2">
      <c r="A19" s="364"/>
      <c r="B19" s="364"/>
      <c r="C19" s="165"/>
      <c r="D19" s="165"/>
      <c r="E19" s="165"/>
      <c r="F19" s="195"/>
      <c r="G19" s="165"/>
      <c r="H19" s="165"/>
      <c r="I19" s="165"/>
      <c r="J19" s="165"/>
      <c r="K19" s="77"/>
      <c r="L19" s="77"/>
      <c r="M19" s="82"/>
      <c r="N19" s="196">
        <f>VLOOKUP(M19,'Supporting Documentation'!$A$4:$J$566,10,FALSE)</f>
        <v>0</v>
      </c>
      <c r="O19" s="51"/>
      <c r="P19" s="50"/>
      <c r="Q19" s="157">
        <f>IF(O19="",0,(O19/'PPF Application'!$T$7))</f>
        <v>0</v>
      </c>
      <c r="R19" s="52">
        <f>IF(M19="", 0, (N19/'PPF Application'!$T$7)*O19)</f>
        <v>0</v>
      </c>
      <c r="S19" s="135"/>
      <c r="U19" s="159">
        <f t="shared" si="8"/>
        <v>0</v>
      </c>
      <c r="V19" s="159">
        <f t="shared" si="1"/>
        <v>0</v>
      </c>
      <c r="W19" s="159">
        <f t="shared" si="2"/>
        <v>0</v>
      </c>
      <c r="X19" s="159">
        <f t="shared" si="3"/>
        <v>0</v>
      </c>
      <c r="Y19" s="159">
        <f t="shared" si="4"/>
        <v>0</v>
      </c>
      <c r="Z19" s="11">
        <f t="shared" si="5"/>
        <v>0</v>
      </c>
      <c r="AA19" s="11"/>
      <c r="AB19" s="19">
        <f t="shared" si="6"/>
        <v>0</v>
      </c>
      <c r="AC19" s="19">
        <f t="shared" si="7"/>
        <v>0</v>
      </c>
      <c r="AD19" s="11"/>
      <c r="AE19" s="16"/>
      <c r="AF19" s="16"/>
      <c r="AG19" s="16"/>
      <c r="AH19" s="16"/>
      <c r="AI19" s="16"/>
      <c r="AJ19" s="16"/>
      <c r="AK19" s="16"/>
      <c r="AL19" s="16"/>
      <c r="AM19" s="16"/>
      <c r="AN19" s="16"/>
      <c r="AO19" s="16"/>
      <c r="AP19" s="16"/>
      <c r="AQ19" s="16"/>
      <c r="AR19" s="16"/>
      <c r="AS19" s="16"/>
      <c r="AT19" s="16"/>
      <c r="AU19" s="16"/>
      <c r="AV19" s="11"/>
    </row>
    <row r="20" spans="1:48" s="1" customFormat="1" x14ac:dyDescent="0.2">
      <c r="A20" s="364"/>
      <c r="B20" s="364"/>
      <c r="C20" s="165"/>
      <c r="D20" s="165"/>
      <c r="E20" s="165"/>
      <c r="F20" s="195"/>
      <c r="G20" s="165"/>
      <c r="H20" s="165"/>
      <c r="I20" s="165"/>
      <c r="J20" s="165"/>
      <c r="K20" s="77"/>
      <c r="L20" s="77"/>
      <c r="M20" s="82"/>
      <c r="N20" s="196">
        <f>VLOOKUP(M20,'Supporting Documentation'!$A$4:$J$566,10,FALSE)</f>
        <v>0</v>
      </c>
      <c r="O20" s="51"/>
      <c r="P20" s="50"/>
      <c r="Q20" s="157">
        <f>IF(O20="",0,(O20/'PPF Application'!$T$7))</f>
        <v>0</v>
      </c>
      <c r="R20" s="52">
        <f>IF(M20="", 0, (N20/'PPF Application'!$T$7)*O20)</f>
        <v>0</v>
      </c>
      <c r="S20" s="135"/>
      <c r="U20" s="159">
        <f t="shared" si="8"/>
        <v>0</v>
      </c>
      <c r="V20" s="159">
        <f t="shared" si="1"/>
        <v>0</v>
      </c>
      <c r="W20" s="159">
        <f t="shared" si="2"/>
        <v>0</v>
      </c>
      <c r="X20" s="159">
        <f t="shared" si="3"/>
        <v>0</v>
      </c>
      <c r="Y20" s="159">
        <f t="shared" si="4"/>
        <v>0</v>
      </c>
      <c r="Z20" s="11">
        <f t="shared" si="5"/>
        <v>0</v>
      </c>
      <c r="AA20" s="11"/>
      <c r="AB20" s="19">
        <f t="shared" si="6"/>
        <v>0</v>
      </c>
      <c r="AC20" s="19">
        <f t="shared" si="7"/>
        <v>0</v>
      </c>
      <c r="AD20" s="11"/>
      <c r="AE20" s="16"/>
      <c r="AF20" s="16"/>
      <c r="AG20" s="16"/>
      <c r="AH20" s="16"/>
      <c r="AI20" s="16"/>
      <c r="AJ20" s="16"/>
      <c r="AK20" s="16"/>
      <c r="AL20" s="16"/>
      <c r="AM20" s="16"/>
      <c r="AN20" s="16"/>
      <c r="AO20" s="16"/>
      <c r="AP20" s="16"/>
      <c r="AQ20" s="16"/>
      <c r="AR20" s="16"/>
      <c r="AS20" s="16"/>
      <c r="AT20" s="16"/>
      <c r="AU20" s="16"/>
      <c r="AV20" s="11"/>
    </row>
    <row r="21" spans="1:48" s="1" customFormat="1" x14ac:dyDescent="0.2">
      <c r="A21" s="364"/>
      <c r="B21" s="364"/>
      <c r="C21" s="165"/>
      <c r="D21" s="165"/>
      <c r="E21" s="165"/>
      <c r="F21" s="195"/>
      <c r="G21" s="165"/>
      <c r="H21" s="165"/>
      <c r="I21" s="165"/>
      <c r="J21" s="165"/>
      <c r="K21" s="77"/>
      <c r="L21" s="77"/>
      <c r="M21" s="82"/>
      <c r="N21" s="196">
        <f>VLOOKUP(M21,'Supporting Documentation'!$A$4:$J$566,10,FALSE)</f>
        <v>0</v>
      </c>
      <c r="O21" s="51"/>
      <c r="P21" s="50"/>
      <c r="Q21" s="157">
        <f>IF(O21="",0,(O21/'PPF Application'!$T$7))</f>
        <v>0</v>
      </c>
      <c r="R21" s="52">
        <f>IF(M21="", 0, (N21/'PPF Application'!$T$7)*O21)</f>
        <v>0</v>
      </c>
      <c r="S21" s="135"/>
      <c r="U21" s="159">
        <f t="shared" si="8"/>
        <v>0</v>
      </c>
      <c r="V21" s="159">
        <f t="shared" si="1"/>
        <v>0</v>
      </c>
      <c r="W21" s="159">
        <f t="shared" si="2"/>
        <v>0</v>
      </c>
      <c r="X21" s="159">
        <f t="shared" si="3"/>
        <v>0</v>
      </c>
      <c r="Y21" s="159">
        <f t="shared" si="4"/>
        <v>0</v>
      </c>
      <c r="Z21" s="11">
        <f t="shared" si="5"/>
        <v>0</v>
      </c>
      <c r="AA21" s="11"/>
      <c r="AB21" s="19">
        <f t="shared" si="6"/>
        <v>0</v>
      </c>
      <c r="AC21" s="19">
        <f t="shared" si="7"/>
        <v>0</v>
      </c>
      <c r="AD21" s="11"/>
      <c r="AE21" s="16"/>
      <c r="AF21" s="16"/>
      <c r="AG21" s="16"/>
      <c r="AH21" s="16"/>
      <c r="AI21" s="16"/>
      <c r="AJ21" s="16"/>
      <c r="AK21" s="16"/>
      <c r="AL21" s="16"/>
      <c r="AM21" s="16"/>
      <c r="AN21" s="16"/>
      <c r="AO21" s="16"/>
      <c r="AP21" s="16"/>
      <c r="AQ21" s="16"/>
      <c r="AR21" s="16"/>
      <c r="AS21" s="16"/>
      <c r="AT21" s="16"/>
      <c r="AU21" s="16"/>
      <c r="AV21" s="11"/>
    </row>
    <row r="22" spans="1:48" s="1" customFormat="1" x14ac:dyDescent="0.2">
      <c r="A22" s="364"/>
      <c r="B22" s="364"/>
      <c r="C22" s="165"/>
      <c r="D22" s="165"/>
      <c r="E22" s="165"/>
      <c r="F22" s="195"/>
      <c r="G22" s="165"/>
      <c r="H22" s="165"/>
      <c r="I22" s="165"/>
      <c r="J22" s="165"/>
      <c r="K22" s="77"/>
      <c r="L22" s="77"/>
      <c r="M22" s="82"/>
      <c r="N22" s="196">
        <f>VLOOKUP(M22,'Supporting Documentation'!$A$4:$J$566,10,FALSE)</f>
        <v>0</v>
      </c>
      <c r="O22" s="51"/>
      <c r="P22" s="50"/>
      <c r="Q22" s="157">
        <f>IF(O22="",0,(O22/'PPF Application'!$T$7))</f>
        <v>0</v>
      </c>
      <c r="R22" s="52">
        <f>IF(M22="", 0, (N22/'PPF Application'!$T$7)*O22)</f>
        <v>0</v>
      </c>
      <c r="S22" s="135"/>
      <c r="U22" s="159">
        <f t="shared" si="8"/>
        <v>0</v>
      </c>
      <c r="V22" s="159">
        <f t="shared" si="1"/>
        <v>0</v>
      </c>
      <c r="W22" s="159">
        <f t="shared" si="2"/>
        <v>0</v>
      </c>
      <c r="X22" s="159">
        <f t="shared" si="3"/>
        <v>0</v>
      </c>
      <c r="Y22" s="159">
        <f t="shared" si="4"/>
        <v>0</v>
      </c>
      <c r="Z22" s="11">
        <f t="shared" si="5"/>
        <v>0</v>
      </c>
      <c r="AA22" s="11"/>
      <c r="AB22" s="19">
        <f t="shared" si="6"/>
        <v>0</v>
      </c>
      <c r="AC22" s="19">
        <f t="shared" si="7"/>
        <v>0</v>
      </c>
      <c r="AD22" s="11"/>
      <c r="AE22" s="16"/>
      <c r="AF22" s="16"/>
      <c r="AG22" s="16"/>
      <c r="AH22" s="16"/>
      <c r="AI22" s="16"/>
      <c r="AJ22" s="16"/>
      <c r="AK22" s="16"/>
      <c r="AL22" s="16"/>
      <c r="AM22" s="16"/>
      <c r="AN22" s="16"/>
      <c r="AO22" s="16"/>
      <c r="AP22" s="16"/>
      <c r="AQ22" s="16"/>
      <c r="AR22" s="16"/>
      <c r="AS22" s="16"/>
      <c r="AT22" s="16"/>
      <c r="AU22" s="16"/>
      <c r="AV22" s="11"/>
    </row>
    <row r="23" spans="1:48" s="1" customFormat="1" x14ac:dyDescent="0.2">
      <c r="A23" s="364"/>
      <c r="B23" s="364"/>
      <c r="C23" s="165"/>
      <c r="D23" s="165"/>
      <c r="E23" s="165"/>
      <c r="F23" s="195"/>
      <c r="G23" s="165"/>
      <c r="H23" s="165"/>
      <c r="I23" s="165"/>
      <c r="J23" s="165"/>
      <c r="K23" s="77"/>
      <c r="L23" s="77"/>
      <c r="M23" s="82"/>
      <c r="N23" s="196">
        <f>VLOOKUP(M23,'Supporting Documentation'!$A$4:$J$566,10,FALSE)</f>
        <v>0</v>
      </c>
      <c r="O23" s="51"/>
      <c r="P23" s="50"/>
      <c r="Q23" s="157">
        <f>IF(O23="",0,(O23/'PPF Application'!$T$7))</f>
        <v>0</v>
      </c>
      <c r="R23" s="52">
        <f>IF(M23="", 0, (N23/'PPF Application'!$T$7)*O23)</f>
        <v>0</v>
      </c>
      <c r="S23" s="135"/>
      <c r="U23" s="159">
        <f t="shared" si="8"/>
        <v>0</v>
      </c>
      <c r="V23" s="159">
        <f t="shared" si="1"/>
        <v>0</v>
      </c>
      <c r="W23" s="159">
        <f t="shared" si="2"/>
        <v>0</v>
      </c>
      <c r="X23" s="159">
        <f t="shared" si="3"/>
        <v>0</v>
      </c>
      <c r="Y23" s="159">
        <f t="shared" si="4"/>
        <v>0</v>
      </c>
      <c r="Z23" s="11">
        <f t="shared" si="5"/>
        <v>0</v>
      </c>
      <c r="AA23" s="11"/>
      <c r="AB23" s="19">
        <f t="shared" si="6"/>
        <v>0</v>
      </c>
      <c r="AC23" s="19">
        <f t="shared" si="7"/>
        <v>0</v>
      </c>
      <c r="AD23" s="11"/>
      <c r="AE23" s="16"/>
      <c r="AF23" s="16"/>
      <c r="AG23" s="16"/>
      <c r="AH23" s="16"/>
      <c r="AI23" s="16"/>
      <c r="AJ23" s="16"/>
      <c r="AK23" s="16"/>
      <c r="AL23" s="16"/>
      <c r="AM23" s="16"/>
      <c r="AN23" s="16"/>
      <c r="AO23" s="16"/>
      <c r="AP23" s="16"/>
      <c r="AQ23" s="16"/>
      <c r="AR23" s="16"/>
      <c r="AS23" s="16"/>
      <c r="AT23" s="16"/>
      <c r="AU23" s="16"/>
      <c r="AV23" s="11"/>
    </row>
    <row r="24" spans="1:48" s="1" customFormat="1" x14ac:dyDescent="0.2">
      <c r="A24" s="364"/>
      <c r="B24" s="364"/>
      <c r="C24" s="165"/>
      <c r="D24" s="165"/>
      <c r="E24" s="165"/>
      <c r="F24" s="195"/>
      <c r="G24" s="165"/>
      <c r="H24" s="165"/>
      <c r="I24" s="165"/>
      <c r="J24" s="165"/>
      <c r="K24" s="77"/>
      <c r="L24" s="77"/>
      <c r="M24" s="82"/>
      <c r="N24" s="196">
        <f>VLOOKUP(M24,'Supporting Documentation'!$A$4:$J$566,10,FALSE)</f>
        <v>0</v>
      </c>
      <c r="O24" s="51"/>
      <c r="P24" s="50"/>
      <c r="Q24" s="157">
        <f>IF(O24="",0,(O24/'PPF Application'!$T$7))</f>
        <v>0</v>
      </c>
      <c r="R24" s="52">
        <f>IF(M24="", 0, (N24/'PPF Application'!$T$7)*O24)</f>
        <v>0</v>
      </c>
      <c r="S24" s="135"/>
      <c r="U24" s="159">
        <f t="shared" si="8"/>
        <v>0</v>
      </c>
      <c r="V24" s="159">
        <f t="shared" si="1"/>
        <v>0</v>
      </c>
      <c r="W24" s="159">
        <f t="shared" si="2"/>
        <v>0</v>
      </c>
      <c r="X24" s="159">
        <f t="shared" si="3"/>
        <v>0</v>
      </c>
      <c r="Y24" s="159">
        <f t="shared" si="4"/>
        <v>0</v>
      </c>
      <c r="Z24" s="11">
        <f t="shared" si="5"/>
        <v>0</v>
      </c>
      <c r="AA24" s="11"/>
      <c r="AB24" s="19">
        <f t="shared" si="6"/>
        <v>0</v>
      </c>
      <c r="AC24" s="19">
        <f t="shared" si="7"/>
        <v>0</v>
      </c>
      <c r="AD24" s="11"/>
      <c r="AE24" s="16"/>
      <c r="AF24" s="16"/>
      <c r="AG24" s="16"/>
      <c r="AH24" s="16"/>
      <c r="AI24" s="16"/>
      <c r="AJ24" s="16"/>
      <c r="AK24" s="16"/>
      <c r="AL24" s="16"/>
      <c r="AM24" s="16"/>
      <c r="AN24" s="16"/>
      <c r="AO24" s="16"/>
      <c r="AP24" s="16"/>
      <c r="AQ24" s="16"/>
      <c r="AR24" s="16"/>
      <c r="AS24" s="16"/>
      <c r="AT24" s="16"/>
      <c r="AU24" s="16"/>
      <c r="AV24" s="11"/>
    </row>
    <row r="25" spans="1:48" s="1" customFormat="1" x14ac:dyDescent="0.2">
      <c r="A25" s="364"/>
      <c r="B25" s="364"/>
      <c r="C25" s="165"/>
      <c r="D25" s="165"/>
      <c r="E25" s="165"/>
      <c r="F25" s="195"/>
      <c r="G25" s="165"/>
      <c r="H25" s="165"/>
      <c r="I25" s="165"/>
      <c r="J25" s="165"/>
      <c r="K25" s="77"/>
      <c r="L25" s="77"/>
      <c r="M25" s="82"/>
      <c r="N25" s="196">
        <f>VLOOKUP(M25,'Supporting Documentation'!$A$4:$J$566,10,FALSE)</f>
        <v>0</v>
      </c>
      <c r="O25" s="51"/>
      <c r="P25" s="50"/>
      <c r="Q25" s="157">
        <f>IF(O25="",0,(O25/'PPF Application'!$T$7))</f>
        <v>0</v>
      </c>
      <c r="R25" s="52">
        <f>IF(M25="", 0, (N25/'PPF Application'!$T$7)*O25)</f>
        <v>0</v>
      </c>
      <c r="S25" s="135"/>
      <c r="U25" s="159">
        <f t="shared" si="8"/>
        <v>0</v>
      </c>
      <c r="V25" s="159">
        <f t="shared" si="1"/>
        <v>0</v>
      </c>
      <c r="W25" s="159">
        <f t="shared" si="2"/>
        <v>0</v>
      </c>
      <c r="X25" s="159">
        <f t="shared" si="3"/>
        <v>0</v>
      </c>
      <c r="Y25" s="159">
        <f t="shared" si="4"/>
        <v>0</v>
      </c>
      <c r="Z25" s="11">
        <f t="shared" si="5"/>
        <v>0</v>
      </c>
      <c r="AA25" s="11"/>
      <c r="AB25" s="19">
        <f t="shared" si="6"/>
        <v>0</v>
      </c>
      <c r="AC25" s="19">
        <f t="shared" si="7"/>
        <v>0</v>
      </c>
      <c r="AD25" s="11"/>
      <c r="AE25" s="16"/>
      <c r="AF25" s="16"/>
      <c r="AG25" s="16"/>
      <c r="AH25" s="16"/>
      <c r="AI25" s="16"/>
      <c r="AJ25" s="16"/>
      <c r="AK25" s="16"/>
      <c r="AL25" s="16"/>
      <c r="AM25" s="16"/>
      <c r="AN25" s="16"/>
      <c r="AO25" s="16"/>
      <c r="AP25" s="16"/>
      <c r="AQ25" s="16"/>
      <c r="AR25" s="16"/>
      <c r="AS25" s="16"/>
      <c r="AT25" s="16"/>
      <c r="AU25" s="16"/>
      <c r="AV25" s="11"/>
    </row>
    <row r="26" spans="1:48" s="1" customFormat="1" x14ac:dyDescent="0.2">
      <c r="A26" s="364"/>
      <c r="B26" s="364"/>
      <c r="C26" s="165"/>
      <c r="D26" s="165"/>
      <c r="E26" s="165"/>
      <c r="F26" s="195"/>
      <c r="G26" s="165"/>
      <c r="H26" s="165"/>
      <c r="I26" s="165"/>
      <c r="J26" s="165"/>
      <c r="K26" s="77"/>
      <c r="L26" s="77"/>
      <c r="M26" s="82"/>
      <c r="N26" s="196">
        <f>VLOOKUP(M26,'Supporting Documentation'!$A$4:$J$566,10,FALSE)</f>
        <v>0</v>
      </c>
      <c r="O26" s="51"/>
      <c r="P26" s="50"/>
      <c r="Q26" s="157">
        <f>IF(O26="",0,(O26/'PPF Application'!$T$7))</f>
        <v>0</v>
      </c>
      <c r="R26" s="52">
        <f>IF(M26="", 0, (N26/'PPF Application'!$T$7)*O26)</f>
        <v>0</v>
      </c>
      <c r="S26" s="135"/>
      <c r="U26" s="159">
        <f t="shared" si="8"/>
        <v>0</v>
      </c>
      <c r="V26" s="159">
        <f t="shared" si="1"/>
        <v>0</v>
      </c>
      <c r="W26" s="159">
        <f t="shared" si="2"/>
        <v>0</v>
      </c>
      <c r="X26" s="159">
        <f t="shared" si="3"/>
        <v>0</v>
      </c>
      <c r="Y26" s="159">
        <f t="shared" si="4"/>
        <v>0</v>
      </c>
      <c r="Z26" s="11">
        <f t="shared" si="5"/>
        <v>0</v>
      </c>
      <c r="AA26" s="11"/>
      <c r="AB26" s="19">
        <f t="shared" si="6"/>
        <v>0</v>
      </c>
      <c r="AC26" s="19">
        <f t="shared" si="7"/>
        <v>0</v>
      </c>
      <c r="AD26" s="11"/>
      <c r="AE26" s="16"/>
      <c r="AF26" s="16"/>
      <c r="AG26" s="16"/>
      <c r="AH26" s="16"/>
      <c r="AI26" s="16"/>
      <c r="AJ26" s="16"/>
      <c r="AK26" s="16"/>
      <c r="AL26" s="16"/>
      <c r="AM26" s="16"/>
      <c r="AN26" s="16"/>
      <c r="AO26" s="16"/>
      <c r="AP26" s="16"/>
      <c r="AQ26" s="16"/>
      <c r="AR26" s="16"/>
      <c r="AS26" s="16"/>
      <c r="AT26" s="16"/>
      <c r="AU26" s="16"/>
      <c r="AV26" s="11"/>
    </row>
    <row r="27" spans="1:48" s="1" customFormat="1" x14ac:dyDescent="0.2">
      <c r="A27" s="364"/>
      <c r="B27" s="364"/>
      <c r="C27" s="165"/>
      <c r="D27" s="165"/>
      <c r="E27" s="165"/>
      <c r="F27" s="195"/>
      <c r="G27" s="165"/>
      <c r="H27" s="165"/>
      <c r="I27" s="165"/>
      <c r="J27" s="165"/>
      <c r="K27" s="77"/>
      <c r="L27" s="77"/>
      <c r="M27" s="82"/>
      <c r="N27" s="196">
        <f>VLOOKUP(M27,'Supporting Documentation'!$A$4:$J$566,10,FALSE)</f>
        <v>0</v>
      </c>
      <c r="O27" s="51"/>
      <c r="P27" s="50"/>
      <c r="Q27" s="157">
        <f>IF(O27="",0,(O27/'PPF Application'!$T$7))</f>
        <v>0</v>
      </c>
      <c r="R27" s="52">
        <f>IF(M27="", 0, (N27/'PPF Application'!$T$7)*O27)</f>
        <v>0</v>
      </c>
      <c r="S27" s="135"/>
      <c r="U27" s="159">
        <f t="shared" si="8"/>
        <v>0</v>
      </c>
      <c r="V27" s="159">
        <f t="shared" si="1"/>
        <v>0</v>
      </c>
      <c r="W27" s="159">
        <f t="shared" si="2"/>
        <v>0</v>
      </c>
      <c r="X27" s="159">
        <f t="shared" si="3"/>
        <v>0</v>
      </c>
      <c r="Y27" s="159">
        <f t="shared" si="4"/>
        <v>0</v>
      </c>
      <c r="Z27" s="11">
        <f t="shared" si="5"/>
        <v>0</v>
      </c>
      <c r="AA27" s="11"/>
      <c r="AB27" s="19">
        <f t="shared" si="6"/>
        <v>0</v>
      </c>
      <c r="AC27" s="19">
        <f t="shared" si="7"/>
        <v>0</v>
      </c>
      <c r="AD27" s="11"/>
      <c r="AE27" s="16"/>
      <c r="AF27" s="16"/>
      <c r="AG27" s="16"/>
      <c r="AH27" s="16"/>
      <c r="AI27" s="16"/>
      <c r="AJ27" s="16"/>
      <c r="AK27" s="16"/>
      <c r="AL27" s="16"/>
      <c r="AM27" s="16"/>
      <c r="AN27" s="16"/>
      <c r="AO27" s="16"/>
      <c r="AP27" s="16"/>
      <c r="AQ27" s="16"/>
      <c r="AR27" s="16"/>
      <c r="AS27" s="16"/>
      <c r="AT27" s="16"/>
      <c r="AU27" s="16"/>
      <c r="AV27" s="11"/>
    </row>
    <row r="28" spans="1:48" s="1" customFormat="1" x14ac:dyDescent="0.2">
      <c r="A28" s="364"/>
      <c r="B28" s="364"/>
      <c r="C28" s="165"/>
      <c r="D28" s="165"/>
      <c r="E28" s="165"/>
      <c r="F28" s="195"/>
      <c r="G28" s="165"/>
      <c r="H28" s="165"/>
      <c r="I28" s="165"/>
      <c r="J28" s="165"/>
      <c r="K28" s="77"/>
      <c r="L28" s="77"/>
      <c r="M28" s="82"/>
      <c r="N28" s="196">
        <f>VLOOKUP(M28,'Supporting Documentation'!$A$4:$J$566,10,FALSE)</f>
        <v>0</v>
      </c>
      <c r="O28" s="51"/>
      <c r="P28" s="50"/>
      <c r="Q28" s="157">
        <f>IF(O28="",0,(O28/'PPF Application'!$T$7))</f>
        <v>0</v>
      </c>
      <c r="R28" s="52">
        <f>IF(M28="", 0, (N28/'PPF Application'!$T$7)*O28)</f>
        <v>0</v>
      </c>
      <c r="S28" s="135"/>
      <c r="U28" s="159">
        <f t="shared" si="8"/>
        <v>0</v>
      </c>
      <c r="V28" s="159">
        <f t="shared" si="1"/>
        <v>0</v>
      </c>
      <c r="W28" s="159">
        <f t="shared" si="2"/>
        <v>0</v>
      </c>
      <c r="X28" s="159">
        <f t="shared" si="3"/>
        <v>0</v>
      </c>
      <c r="Y28" s="159">
        <f t="shared" si="4"/>
        <v>0</v>
      </c>
      <c r="Z28" s="11">
        <f t="shared" si="5"/>
        <v>0</v>
      </c>
      <c r="AA28" s="11"/>
      <c r="AB28" s="19">
        <f t="shared" si="6"/>
        <v>0</v>
      </c>
      <c r="AC28" s="19">
        <f t="shared" si="7"/>
        <v>0</v>
      </c>
      <c r="AD28" s="11"/>
      <c r="AE28" s="16"/>
      <c r="AF28" s="16"/>
      <c r="AG28" s="16"/>
      <c r="AH28" s="16"/>
      <c r="AI28" s="16"/>
      <c r="AJ28" s="16"/>
      <c r="AK28" s="16"/>
      <c r="AL28" s="16"/>
      <c r="AM28" s="16"/>
      <c r="AN28" s="16"/>
      <c r="AO28" s="16"/>
      <c r="AP28" s="16"/>
      <c r="AQ28" s="16"/>
      <c r="AR28" s="16"/>
      <c r="AS28" s="16"/>
      <c r="AT28" s="16"/>
      <c r="AU28" s="16"/>
      <c r="AV28" s="11"/>
    </row>
    <row r="29" spans="1:48" s="1" customFormat="1" x14ac:dyDescent="0.2">
      <c r="A29" s="364"/>
      <c r="B29" s="364"/>
      <c r="C29" s="165"/>
      <c r="D29" s="165"/>
      <c r="E29" s="165"/>
      <c r="F29" s="195"/>
      <c r="G29" s="165"/>
      <c r="H29" s="165"/>
      <c r="I29" s="165"/>
      <c r="J29" s="165"/>
      <c r="K29" s="77"/>
      <c r="L29" s="77"/>
      <c r="M29" s="82"/>
      <c r="N29" s="196">
        <f>VLOOKUP(M29,'Supporting Documentation'!$A$4:$J$566,10,FALSE)</f>
        <v>0</v>
      </c>
      <c r="O29" s="51"/>
      <c r="P29" s="50"/>
      <c r="Q29" s="157">
        <f>IF(O29="",0,(O29/'PPF Application'!$T$7))</f>
        <v>0</v>
      </c>
      <c r="R29" s="52">
        <f>IF(M29="", 0, (N29/'PPF Application'!$T$7)*O29)</f>
        <v>0</v>
      </c>
      <c r="S29" s="135"/>
      <c r="U29" s="159">
        <f t="shared" si="8"/>
        <v>0</v>
      </c>
      <c r="V29" s="159">
        <f t="shared" si="1"/>
        <v>0</v>
      </c>
      <c r="W29" s="159">
        <f t="shared" si="2"/>
        <v>0</v>
      </c>
      <c r="X29" s="159">
        <f t="shared" si="3"/>
        <v>0</v>
      </c>
      <c r="Y29" s="159">
        <f t="shared" si="4"/>
        <v>0</v>
      </c>
      <c r="Z29" s="11">
        <f t="shared" si="5"/>
        <v>0</v>
      </c>
      <c r="AA29" s="22"/>
      <c r="AB29" s="23">
        <f t="shared" si="6"/>
        <v>0</v>
      </c>
      <c r="AC29" s="23">
        <f t="shared" si="7"/>
        <v>0</v>
      </c>
      <c r="AD29" s="11"/>
      <c r="AE29" s="16"/>
      <c r="AF29" s="16"/>
      <c r="AG29" s="16"/>
      <c r="AH29" s="16"/>
      <c r="AI29" s="16"/>
      <c r="AJ29" s="16"/>
      <c r="AK29" s="16"/>
      <c r="AL29" s="16"/>
      <c r="AM29" s="16"/>
      <c r="AN29" s="16"/>
      <c r="AO29" s="16"/>
      <c r="AP29" s="16"/>
      <c r="AQ29" s="16"/>
      <c r="AR29" s="16"/>
      <c r="AS29" s="16"/>
      <c r="AT29" s="16"/>
      <c r="AU29" s="16"/>
      <c r="AV29" s="11"/>
    </row>
    <row r="30" spans="1:48" s="1" customFormat="1" ht="12" customHeight="1" x14ac:dyDescent="0.2">
      <c r="A30" s="364"/>
      <c r="B30" s="364"/>
      <c r="C30" s="165"/>
      <c r="D30" s="165"/>
      <c r="E30" s="165"/>
      <c r="F30" s="195"/>
      <c r="G30" s="165"/>
      <c r="H30" s="165"/>
      <c r="I30" s="165"/>
      <c r="J30" s="165"/>
      <c r="K30" s="77"/>
      <c r="L30" s="77"/>
      <c r="M30" s="82"/>
      <c r="N30" s="196">
        <f>VLOOKUP(M30,'Supporting Documentation'!$A$4:$J$566,10,FALSE)</f>
        <v>0</v>
      </c>
      <c r="O30" s="51"/>
      <c r="P30" s="50"/>
      <c r="Q30" s="157">
        <f>IF(O30="",0,(O30/'PPF Application'!$T$7))</f>
        <v>0</v>
      </c>
      <c r="R30" s="52">
        <f>IF(M30="", 0, (N30/'PPF Application'!$T$7)*O30)</f>
        <v>0</v>
      </c>
      <c r="S30" s="135"/>
      <c r="U30" s="159">
        <f t="shared" si="8"/>
        <v>0</v>
      </c>
      <c r="V30" s="159">
        <f t="shared" si="1"/>
        <v>0</v>
      </c>
      <c r="W30" s="159">
        <f t="shared" si="2"/>
        <v>0</v>
      </c>
      <c r="X30" s="159">
        <f t="shared" si="3"/>
        <v>0</v>
      </c>
      <c r="Y30" s="159">
        <f t="shared" si="4"/>
        <v>0</v>
      </c>
      <c r="Z30" s="11">
        <f t="shared" si="5"/>
        <v>0</v>
      </c>
      <c r="AA30" s="24"/>
      <c r="AB30" s="23">
        <f t="shared" si="6"/>
        <v>0</v>
      </c>
      <c r="AC30" s="23">
        <f t="shared" si="7"/>
        <v>0</v>
      </c>
      <c r="AD30" s="11"/>
      <c r="AE30" s="16"/>
      <c r="AF30" s="16"/>
      <c r="AG30" s="16"/>
      <c r="AH30" s="16"/>
      <c r="AI30" s="16"/>
      <c r="AJ30" s="16"/>
      <c r="AK30" s="16"/>
      <c r="AL30" s="16"/>
      <c r="AM30" s="16"/>
      <c r="AN30" s="16"/>
      <c r="AO30" s="16"/>
      <c r="AP30" s="16"/>
      <c r="AQ30" s="16"/>
      <c r="AR30" s="16"/>
      <c r="AS30" s="16"/>
      <c r="AT30" s="16"/>
      <c r="AU30" s="16"/>
      <c r="AV30" s="11"/>
    </row>
    <row r="31" spans="1:48" x14ac:dyDescent="0.2">
      <c r="A31" s="364"/>
      <c r="B31" s="364"/>
      <c r="C31" s="165"/>
      <c r="D31" s="165"/>
      <c r="E31" s="165"/>
      <c r="F31" s="195"/>
      <c r="G31" s="165"/>
      <c r="H31" s="165"/>
      <c r="I31" s="165"/>
      <c r="J31" s="165"/>
      <c r="K31" s="77"/>
      <c r="L31" s="77"/>
      <c r="M31" s="82"/>
      <c r="N31" s="196">
        <f>VLOOKUP(M31,'Supporting Documentation'!$A$4:$J$566,10,FALSE)</f>
        <v>0</v>
      </c>
      <c r="O31" s="51"/>
      <c r="P31" s="50"/>
      <c r="Q31" s="157">
        <f>IF(O31="",0,(O31/'PPF Application'!$T$7))</f>
        <v>0</v>
      </c>
      <c r="R31" s="52">
        <f>IF(M31="", 0, (N31/'PPF Application'!$T$7)*O31)</f>
        <v>0</v>
      </c>
      <c r="S31" s="135"/>
      <c r="U31" s="159">
        <f t="shared" si="8"/>
        <v>0</v>
      </c>
      <c r="V31" s="159">
        <f t="shared" si="1"/>
        <v>0</v>
      </c>
      <c r="W31" s="159">
        <f t="shared" si="2"/>
        <v>0</v>
      </c>
      <c r="X31" s="159">
        <f t="shared" si="3"/>
        <v>0</v>
      </c>
      <c r="Y31" s="159">
        <f t="shared" si="4"/>
        <v>0</v>
      </c>
      <c r="Z31" s="11">
        <f t="shared" si="5"/>
        <v>0</v>
      </c>
      <c r="AB31" s="23">
        <f t="shared" si="6"/>
        <v>0</v>
      </c>
      <c r="AC31" s="23">
        <f t="shared" si="7"/>
        <v>0</v>
      </c>
    </row>
    <row r="32" spans="1:48" x14ac:dyDescent="0.2">
      <c r="A32" s="364"/>
      <c r="B32" s="364"/>
      <c r="C32" s="165"/>
      <c r="D32" s="165"/>
      <c r="E32" s="165"/>
      <c r="F32" s="195"/>
      <c r="G32" s="165"/>
      <c r="H32" s="165"/>
      <c r="I32" s="165"/>
      <c r="J32" s="165"/>
      <c r="K32" s="77"/>
      <c r="L32" s="77"/>
      <c r="M32" s="82"/>
      <c r="N32" s="196">
        <f>VLOOKUP(M32,'Supporting Documentation'!$A$4:$J$566,10,FALSE)</f>
        <v>0</v>
      </c>
      <c r="O32" s="51"/>
      <c r="P32" s="50"/>
      <c r="Q32" s="157">
        <f>IF(O32="",0,(O32/'PPF Application'!$T$7))</f>
        <v>0</v>
      </c>
      <c r="R32" s="52">
        <f>IF(M32="", 0, (N32/'PPF Application'!$T$7)*O32)</f>
        <v>0</v>
      </c>
      <c r="S32" s="135"/>
      <c r="U32" s="159">
        <f t="shared" si="8"/>
        <v>0</v>
      </c>
      <c r="V32" s="159">
        <f t="shared" si="1"/>
        <v>0</v>
      </c>
      <c r="W32" s="159">
        <f t="shared" si="2"/>
        <v>0</v>
      </c>
      <c r="X32" s="159">
        <f t="shared" si="3"/>
        <v>0</v>
      </c>
      <c r="Y32" s="159">
        <f t="shared" si="4"/>
        <v>0</v>
      </c>
      <c r="Z32" s="11">
        <f t="shared" si="5"/>
        <v>0</v>
      </c>
      <c r="AB32" s="23">
        <f t="shared" si="6"/>
        <v>0</v>
      </c>
      <c r="AC32" s="23">
        <f t="shared" si="7"/>
        <v>0</v>
      </c>
    </row>
    <row r="33" spans="1:29" x14ac:dyDescent="0.2">
      <c r="A33" s="364"/>
      <c r="B33" s="364"/>
      <c r="C33" s="165"/>
      <c r="D33" s="165"/>
      <c r="E33" s="165"/>
      <c r="F33" s="195"/>
      <c r="G33" s="165"/>
      <c r="H33" s="165"/>
      <c r="I33" s="165"/>
      <c r="J33" s="165"/>
      <c r="K33" s="77"/>
      <c r="L33" s="77"/>
      <c r="M33" s="82"/>
      <c r="N33" s="196">
        <f>VLOOKUP(M33,'Supporting Documentation'!$A$4:$J$566,10,FALSE)</f>
        <v>0</v>
      </c>
      <c r="O33" s="51"/>
      <c r="P33" s="50"/>
      <c r="Q33" s="157">
        <f>IF(O33="",0,(O33/'PPF Application'!$T$7))</f>
        <v>0</v>
      </c>
      <c r="R33" s="52">
        <f>IF(M33="", 0, (N33/'PPF Application'!$T$7)*O33)</f>
        <v>0</v>
      </c>
      <c r="S33" s="135"/>
      <c r="U33" s="159">
        <f t="shared" si="8"/>
        <v>0</v>
      </c>
      <c r="V33" s="159">
        <f t="shared" si="1"/>
        <v>0</v>
      </c>
      <c r="W33" s="159">
        <f t="shared" si="2"/>
        <v>0</v>
      </c>
      <c r="X33" s="159">
        <f t="shared" si="3"/>
        <v>0</v>
      </c>
      <c r="Y33" s="159">
        <f t="shared" si="4"/>
        <v>0</v>
      </c>
      <c r="Z33" s="11">
        <f t="shared" si="5"/>
        <v>0</v>
      </c>
      <c r="AB33" s="23">
        <f t="shared" si="6"/>
        <v>0</v>
      </c>
      <c r="AC33" s="23">
        <f t="shared" si="7"/>
        <v>0</v>
      </c>
    </row>
    <row r="34" spans="1:29" x14ac:dyDescent="0.2">
      <c r="A34" s="364"/>
      <c r="B34" s="364"/>
      <c r="C34" s="165"/>
      <c r="D34" s="165"/>
      <c r="E34" s="165"/>
      <c r="F34" s="195"/>
      <c r="G34" s="165"/>
      <c r="H34" s="165"/>
      <c r="I34" s="165"/>
      <c r="J34" s="165"/>
      <c r="K34" s="77"/>
      <c r="L34" s="77"/>
      <c r="M34" s="82"/>
      <c r="N34" s="196">
        <f>VLOOKUP(M34,'Supporting Documentation'!$A$4:$J$566,10,FALSE)</f>
        <v>0</v>
      </c>
      <c r="O34" s="51"/>
      <c r="P34" s="50"/>
      <c r="Q34" s="157">
        <f>IF(O34="",0,(O34/'PPF Application'!$T$7))</f>
        <v>0</v>
      </c>
      <c r="R34" s="52">
        <f>IF(M34="", 0, (N34/'PPF Application'!$T$7)*O34)</f>
        <v>0</v>
      </c>
      <c r="S34" s="135"/>
      <c r="U34" s="159">
        <f t="shared" si="8"/>
        <v>0</v>
      </c>
      <c r="V34" s="159">
        <f t="shared" si="1"/>
        <v>0</v>
      </c>
      <c r="W34" s="159">
        <f t="shared" si="2"/>
        <v>0</v>
      </c>
      <c r="X34" s="159">
        <f t="shared" si="3"/>
        <v>0</v>
      </c>
      <c r="Y34" s="159">
        <f t="shared" si="4"/>
        <v>0</v>
      </c>
      <c r="Z34" s="11">
        <f t="shared" si="5"/>
        <v>0</v>
      </c>
      <c r="AB34" s="23">
        <f t="shared" si="6"/>
        <v>0</v>
      </c>
      <c r="AC34" s="23">
        <f t="shared" si="7"/>
        <v>0</v>
      </c>
    </row>
    <row r="35" spans="1:29" x14ac:dyDescent="0.2">
      <c r="A35" s="364"/>
      <c r="B35" s="364"/>
      <c r="C35" s="165"/>
      <c r="D35" s="165"/>
      <c r="E35" s="165"/>
      <c r="F35" s="195"/>
      <c r="G35" s="165"/>
      <c r="H35" s="165"/>
      <c r="I35" s="165"/>
      <c r="J35" s="165"/>
      <c r="K35" s="77"/>
      <c r="L35" s="77"/>
      <c r="M35" s="82"/>
      <c r="N35" s="196">
        <f>VLOOKUP(M35,'Supporting Documentation'!$A$4:$J$566,10,FALSE)</f>
        <v>0</v>
      </c>
      <c r="O35" s="51"/>
      <c r="P35" s="50"/>
      <c r="Q35" s="157">
        <f>IF(O35="",0,(O35/'PPF Application'!$T$7))</f>
        <v>0</v>
      </c>
      <c r="R35" s="52">
        <f>IF(M35="", 0, (N35/'PPF Application'!$T$7)*O35)</f>
        <v>0</v>
      </c>
      <c r="S35" s="135"/>
      <c r="U35" s="159">
        <f t="shared" si="8"/>
        <v>0</v>
      </c>
      <c r="V35" s="159">
        <f t="shared" si="1"/>
        <v>0</v>
      </c>
      <c r="W35" s="159">
        <f t="shared" si="2"/>
        <v>0</v>
      </c>
      <c r="X35" s="159">
        <f t="shared" si="3"/>
        <v>0</v>
      </c>
      <c r="Y35" s="159">
        <f t="shared" si="4"/>
        <v>0</v>
      </c>
      <c r="Z35" s="11">
        <f t="shared" si="5"/>
        <v>0</v>
      </c>
      <c r="AB35" s="23">
        <f t="shared" si="6"/>
        <v>0</v>
      </c>
      <c r="AC35" s="23">
        <f t="shared" si="7"/>
        <v>0</v>
      </c>
    </row>
    <row r="36" spans="1:29" x14ac:dyDescent="0.2">
      <c r="A36" s="364"/>
      <c r="B36" s="364"/>
      <c r="C36" s="165"/>
      <c r="D36" s="165"/>
      <c r="E36" s="165"/>
      <c r="F36" s="195"/>
      <c r="G36" s="165"/>
      <c r="H36" s="165"/>
      <c r="I36" s="165"/>
      <c r="J36" s="165"/>
      <c r="K36" s="77"/>
      <c r="L36" s="77"/>
      <c r="M36" s="82"/>
      <c r="N36" s="196">
        <f>VLOOKUP(M36,'Supporting Documentation'!$A$4:$J$566,10,FALSE)</f>
        <v>0</v>
      </c>
      <c r="O36" s="51"/>
      <c r="P36" s="50"/>
      <c r="Q36" s="157">
        <f>IF(O36="",0,(O36/'PPF Application'!$T$7))</f>
        <v>0</v>
      </c>
      <c r="R36" s="52">
        <f>IF(M36="", 0, (N36/'PPF Application'!$T$7)*O36)</f>
        <v>0</v>
      </c>
      <c r="S36" s="135"/>
      <c r="U36" s="159">
        <f t="shared" si="8"/>
        <v>0</v>
      </c>
      <c r="V36" s="159">
        <f t="shared" si="1"/>
        <v>0</v>
      </c>
      <c r="W36" s="159">
        <f t="shared" si="2"/>
        <v>0</v>
      </c>
      <c r="X36" s="159">
        <f t="shared" si="3"/>
        <v>0</v>
      </c>
      <c r="Y36" s="159">
        <f t="shared" si="4"/>
        <v>0</v>
      </c>
      <c r="Z36" s="11">
        <f t="shared" si="5"/>
        <v>0</v>
      </c>
      <c r="AB36" s="23">
        <f t="shared" si="6"/>
        <v>0</v>
      </c>
      <c r="AC36" s="23">
        <f t="shared" si="7"/>
        <v>0</v>
      </c>
    </row>
    <row r="37" spans="1:29" x14ac:dyDescent="0.2">
      <c r="A37" s="364"/>
      <c r="B37" s="364"/>
      <c r="C37" s="165"/>
      <c r="D37" s="165"/>
      <c r="E37" s="165"/>
      <c r="F37" s="195"/>
      <c r="G37" s="165"/>
      <c r="H37" s="165"/>
      <c r="I37" s="165"/>
      <c r="J37" s="165"/>
      <c r="K37" s="77"/>
      <c r="L37" s="77"/>
      <c r="M37" s="82"/>
      <c r="N37" s="196">
        <f>VLOOKUP(M37,'Supporting Documentation'!$A$4:$J$566,10,FALSE)</f>
        <v>0</v>
      </c>
      <c r="O37" s="51"/>
      <c r="P37" s="50"/>
      <c r="Q37" s="157">
        <f>IF(O37="",0,(O37/'PPF Application'!$T$7))</f>
        <v>0</v>
      </c>
      <c r="R37" s="52">
        <f>IF(M37="", 0, (N37/'PPF Application'!$T$7)*O37)</f>
        <v>0</v>
      </c>
      <c r="S37" s="135"/>
      <c r="U37" s="159">
        <f t="shared" si="8"/>
        <v>0</v>
      </c>
      <c r="V37" s="159">
        <f t="shared" si="1"/>
        <v>0</v>
      </c>
      <c r="W37" s="159">
        <f t="shared" si="2"/>
        <v>0</v>
      </c>
      <c r="X37" s="159">
        <f t="shared" si="3"/>
        <v>0</v>
      </c>
      <c r="Y37" s="159">
        <f t="shared" si="4"/>
        <v>0</v>
      </c>
      <c r="Z37" s="11">
        <f t="shared" si="5"/>
        <v>0</v>
      </c>
      <c r="AB37" s="23">
        <f t="shared" si="6"/>
        <v>0</v>
      </c>
      <c r="AC37" s="23">
        <f t="shared" si="7"/>
        <v>0</v>
      </c>
    </row>
    <row r="38" spans="1:29" x14ac:dyDescent="0.2">
      <c r="A38" s="364"/>
      <c r="B38" s="364"/>
      <c r="C38" s="165"/>
      <c r="D38" s="165"/>
      <c r="E38" s="165"/>
      <c r="F38" s="195"/>
      <c r="G38" s="165"/>
      <c r="H38" s="165"/>
      <c r="I38" s="165"/>
      <c r="J38" s="165"/>
      <c r="K38" s="77"/>
      <c r="L38" s="77"/>
      <c r="M38" s="82"/>
      <c r="N38" s="196">
        <f>VLOOKUP(M38,'Supporting Documentation'!$A$4:$J$566,10,FALSE)</f>
        <v>0</v>
      </c>
      <c r="O38" s="51"/>
      <c r="P38" s="50"/>
      <c r="Q38" s="157">
        <f>IF(O38="",0,(O38/'PPF Application'!$T$7))</f>
        <v>0</v>
      </c>
      <c r="R38" s="52">
        <f>IF(M38="", 0, (N38/'PPF Application'!$T$7)*O38)</f>
        <v>0</v>
      </c>
      <c r="S38" s="135"/>
      <c r="U38" s="159">
        <f t="shared" si="8"/>
        <v>0</v>
      </c>
      <c r="V38" s="159">
        <f t="shared" si="1"/>
        <v>0</v>
      </c>
      <c r="W38" s="159">
        <f t="shared" si="2"/>
        <v>0</v>
      </c>
      <c r="X38" s="159">
        <f t="shared" si="3"/>
        <v>0</v>
      </c>
      <c r="Y38" s="159">
        <f t="shared" si="4"/>
        <v>0</v>
      </c>
      <c r="Z38" s="11">
        <f t="shared" si="5"/>
        <v>0</v>
      </c>
      <c r="AB38" s="23">
        <f t="shared" si="6"/>
        <v>0</v>
      </c>
      <c r="AC38" s="23">
        <f t="shared" si="7"/>
        <v>0</v>
      </c>
    </row>
    <row r="39" spans="1:29" x14ac:dyDescent="0.2">
      <c r="A39" s="364"/>
      <c r="B39" s="364"/>
      <c r="C39" s="165"/>
      <c r="D39" s="165"/>
      <c r="E39" s="165"/>
      <c r="F39" s="195"/>
      <c r="G39" s="165"/>
      <c r="H39" s="165"/>
      <c r="I39" s="165"/>
      <c r="J39" s="165"/>
      <c r="K39" s="77"/>
      <c r="L39" s="77"/>
      <c r="M39" s="82"/>
      <c r="N39" s="196">
        <f>VLOOKUP(M39,'Supporting Documentation'!$A$4:$J$566,10,FALSE)</f>
        <v>0</v>
      </c>
      <c r="O39" s="51"/>
      <c r="P39" s="50"/>
      <c r="Q39" s="157">
        <f>IF(O39="",0,(O39/'PPF Application'!$T$7))</f>
        <v>0</v>
      </c>
      <c r="R39" s="52">
        <f>IF(M39="", 0, (N39/'PPF Application'!$T$7)*O39)</f>
        <v>0</v>
      </c>
      <c r="S39" s="135"/>
      <c r="U39" s="159">
        <f t="shared" si="8"/>
        <v>0</v>
      </c>
      <c r="V39" s="159">
        <f t="shared" si="1"/>
        <v>0</v>
      </c>
      <c r="W39" s="159">
        <f t="shared" si="2"/>
        <v>0</v>
      </c>
      <c r="X39" s="159">
        <f t="shared" si="3"/>
        <v>0</v>
      </c>
      <c r="Y39" s="159">
        <f t="shared" si="4"/>
        <v>0</v>
      </c>
      <c r="Z39" s="11">
        <f t="shared" si="5"/>
        <v>0</v>
      </c>
      <c r="AB39" s="23">
        <f t="shared" si="6"/>
        <v>0</v>
      </c>
      <c r="AC39" s="23">
        <f t="shared" si="7"/>
        <v>0</v>
      </c>
    </row>
    <row r="40" spans="1:29" x14ac:dyDescent="0.2">
      <c r="A40" s="364"/>
      <c r="B40" s="364"/>
      <c r="C40" s="165"/>
      <c r="D40" s="165"/>
      <c r="E40" s="165"/>
      <c r="F40" s="195"/>
      <c r="G40" s="165"/>
      <c r="H40" s="165"/>
      <c r="I40" s="165"/>
      <c r="J40" s="165"/>
      <c r="K40" s="77"/>
      <c r="L40" s="77"/>
      <c r="M40" s="82"/>
      <c r="N40" s="196">
        <f>VLOOKUP(M40,'Supporting Documentation'!$A$4:$J$566,10,FALSE)</f>
        <v>0</v>
      </c>
      <c r="O40" s="51"/>
      <c r="P40" s="50"/>
      <c r="Q40" s="157">
        <f>IF(O40="",0,(O40/'PPF Application'!$T$7))</f>
        <v>0</v>
      </c>
      <c r="R40" s="52">
        <f>IF(M40="", 0, (N40/'PPF Application'!$T$7)*O40)</f>
        <v>0</v>
      </c>
      <c r="S40" s="135"/>
      <c r="U40" s="159">
        <f t="shared" si="8"/>
        <v>0</v>
      </c>
      <c r="V40" s="159">
        <f t="shared" si="1"/>
        <v>0</v>
      </c>
      <c r="W40" s="159">
        <f t="shared" si="2"/>
        <v>0</v>
      </c>
      <c r="X40" s="159">
        <f t="shared" si="3"/>
        <v>0</v>
      </c>
      <c r="Y40" s="159">
        <f t="shared" si="4"/>
        <v>0</v>
      </c>
      <c r="Z40" s="11">
        <f t="shared" si="5"/>
        <v>0</v>
      </c>
      <c r="AB40" s="23">
        <f t="shared" si="6"/>
        <v>0</v>
      </c>
      <c r="AC40" s="23">
        <f t="shared" si="7"/>
        <v>0</v>
      </c>
    </row>
    <row r="41" spans="1:29" x14ac:dyDescent="0.2">
      <c r="A41" s="364"/>
      <c r="B41" s="364"/>
      <c r="C41" s="165"/>
      <c r="D41" s="165"/>
      <c r="E41" s="165"/>
      <c r="F41" s="195"/>
      <c r="G41" s="165"/>
      <c r="H41" s="165"/>
      <c r="I41" s="165"/>
      <c r="J41" s="165"/>
      <c r="K41" s="77"/>
      <c r="L41" s="77"/>
      <c r="M41" s="82"/>
      <c r="N41" s="196">
        <f>VLOOKUP(M41,'Supporting Documentation'!$A$4:$J$566,10,FALSE)</f>
        <v>0</v>
      </c>
      <c r="O41" s="51"/>
      <c r="P41" s="50"/>
      <c r="Q41" s="157">
        <f>IF(O41="",0,(O41/'PPF Application'!$T$7))</f>
        <v>0</v>
      </c>
      <c r="R41" s="52">
        <f>IF(M41="", 0, (N41/'PPF Application'!$T$7)*O41)</f>
        <v>0</v>
      </c>
      <c r="S41" s="135"/>
      <c r="U41" s="159">
        <f t="shared" si="8"/>
        <v>0</v>
      </c>
      <c r="V41" s="159">
        <f t="shared" si="1"/>
        <v>0</v>
      </c>
      <c r="W41" s="159">
        <f t="shared" si="2"/>
        <v>0</v>
      </c>
      <c r="X41" s="159">
        <f t="shared" si="3"/>
        <v>0</v>
      </c>
      <c r="Y41" s="159">
        <f t="shared" si="4"/>
        <v>0</v>
      </c>
      <c r="Z41" s="11">
        <f t="shared" si="5"/>
        <v>0</v>
      </c>
      <c r="AB41" s="23">
        <f t="shared" si="6"/>
        <v>0</v>
      </c>
      <c r="AC41" s="23">
        <f t="shared" si="7"/>
        <v>0</v>
      </c>
    </row>
    <row r="42" spans="1:29" x14ac:dyDescent="0.2">
      <c r="A42" s="364"/>
      <c r="B42" s="364"/>
      <c r="C42" s="165"/>
      <c r="D42" s="165"/>
      <c r="E42" s="165"/>
      <c r="F42" s="195"/>
      <c r="G42" s="165"/>
      <c r="H42" s="165"/>
      <c r="I42" s="165"/>
      <c r="J42" s="165"/>
      <c r="K42" s="77"/>
      <c r="L42" s="77"/>
      <c r="M42" s="82"/>
      <c r="N42" s="196">
        <f>VLOOKUP(M42,'Supporting Documentation'!$A$4:$J$566,10,FALSE)</f>
        <v>0</v>
      </c>
      <c r="O42" s="51"/>
      <c r="P42" s="50"/>
      <c r="Q42" s="157">
        <f>IF(O42="",0,(O42/'PPF Application'!$T$7))</f>
        <v>0</v>
      </c>
      <c r="R42" s="52">
        <f>IF(M42="", 0, (N42/'PPF Application'!$T$7)*O42)</f>
        <v>0</v>
      </c>
      <c r="S42" s="135"/>
      <c r="U42" s="159">
        <f t="shared" si="8"/>
        <v>0</v>
      </c>
      <c r="V42" s="159">
        <f t="shared" si="1"/>
        <v>0</v>
      </c>
      <c r="W42" s="159">
        <f t="shared" si="2"/>
        <v>0</v>
      </c>
      <c r="X42" s="159">
        <f t="shared" si="3"/>
        <v>0</v>
      </c>
      <c r="Y42" s="159">
        <f t="shared" si="4"/>
        <v>0</v>
      </c>
      <c r="Z42" s="11">
        <f t="shared" si="5"/>
        <v>0</v>
      </c>
      <c r="AB42" s="23">
        <f t="shared" si="6"/>
        <v>0</v>
      </c>
      <c r="AC42" s="23">
        <f t="shared" si="7"/>
        <v>0</v>
      </c>
    </row>
    <row r="43" spans="1:29" x14ac:dyDescent="0.2">
      <c r="A43" s="364"/>
      <c r="B43" s="364"/>
      <c r="C43" s="165"/>
      <c r="D43" s="165"/>
      <c r="E43" s="165"/>
      <c r="F43" s="195"/>
      <c r="G43" s="165"/>
      <c r="H43" s="165"/>
      <c r="I43" s="165"/>
      <c r="J43" s="165"/>
      <c r="K43" s="77"/>
      <c r="L43" s="77"/>
      <c r="M43" s="82"/>
      <c r="N43" s="196">
        <f>VLOOKUP(M43,'Supporting Documentation'!$A$4:$J$566,10,FALSE)</f>
        <v>0</v>
      </c>
      <c r="O43" s="51"/>
      <c r="P43" s="50"/>
      <c r="Q43" s="157">
        <f>IF(O43="",0,(O43/'PPF Application'!$T$7))</f>
        <v>0</v>
      </c>
      <c r="R43" s="52">
        <f>IF(M43="", 0, (N43/'PPF Application'!$T$7)*O43)</f>
        <v>0</v>
      </c>
      <c r="S43" s="135"/>
      <c r="U43" s="159">
        <f t="shared" si="8"/>
        <v>0</v>
      </c>
      <c r="V43" s="159">
        <f t="shared" si="1"/>
        <v>0</v>
      </c>
      <c r="W43" s="159">
        <f t="shared" si="2"/>
        <v>0</v>
      </c>
      <c r="X43" s="159">
        <f t="shared" si="3"/>
        <v>0</v>
      </c>
      <c r="Y43" s="159">
        <f t="shared" si="4"/>
        <v>0</v>
      </c>
      <c r="Z43" s="11">
        <f t="shared" si="5"/>
        <v>0</v>
      </c>
      <c r="AB43" s="23">
        <f t="shared" si="6"/>
        <v>0</v>
      </c>
      <c r="AC43" s="23">
        <f t="shared" si="7"/>
        <v>0</v>
      </c>
    </row>
    <row r="44" spans="1:29" x14ac:dyDescent="0.2">
      <c r="A44" s="364"/>
      <c r="B44" s="364"/>
      <c r="C44" s="165"/>
      <c r="D44" s="165"/>
      <c r="E44" s="165"/>
      <c r="F44" s="195"/>
      <c r="G44" s="165"/>
      <c r="H44" s="165"/>
      <c r="I44" s="165"/>
      <c r="J44" s="165"/>
      <c r="K44" s="77"/>
      <c r="L44" s="77"/>
      <c r="M44" s="82"/>
      <c r="N44" s="196">
        <f>VLOOKUP(M44,'Supporting Documentation'!$A$4:$J$566,10,FALSE)</f>
        <v>0</v>
      </c>
      <c r="O44" s="51"/>
      <c r="P44" s="50"/>
      <c r="Q44" s="157">
        <f>IF(O44="",0,(O44/'PPF Application'!$T$7))</f>
        <v>0</v>
      </c>
      <c r="R44" s="52">
        <f>IF(M44="", 0, (N44/'PPF Application'!$T$7)*O44)</f>
        <v>0</v>
      </c>
      <c r="S44" s="135"/>
      <c r="U44" s="159">
        <f t="shared" si="8"/>
        <v>0</v>
      </c>
      <c r="V44" s="159">
        <f t="shared" si="1"/>
        <v>0</v>
      </c>
      <c r="W44" s="159">
        <f t="shared" si="2"/>
        <v>0</v>
      </c>
      <c r="X44" s="159">
        <f t="shared" si="3"/>
        <v>0</v>
      </c>
      <c r="Y44" s="159">
        <f t="shared" si="4"/>
        <v>0</v>
      </c>
      <c r="Z44" s="11">
        <f t="shared" si="5"/>
        <v>0</v>
      </c>
      <c r="AB44" s="23">
        <f t="shared" si="6"/>
        <v>0</v>
      </c>
      <c r="AC44" s="23">
        <f t="shared" si="7"/>
        <v>0</v>
      </c>
    </row>
    <row r="45" spans="1:29" x14ac:dyDescent="0.2">
      <c r="A45" s="364"/>
      <c r="B45" s="364"/>
      <c r="C45" s="165"/>
      <c r="D45" s="165"/>
      <c r="E45" s="165"/>
      <c r="F45" s="195"/>
      <c r="G45" s="165"/>
      <c r="H45" s="165"/>
      <c r="I45" s="165"/>
      <c r="J45" s="165"/>
      <c r="K45" s="77"/>
      <c r="L45" s="77"/>
      <c r="M45" s="82"/>
      <c r="N45" s="196">
        <f>VLOOKUP(M45,'Supporting Documentation'!$A$4:$J$566,10,FALSE)</f>
        <v>0</v>
      </c>
      <c r="O45" s="51"/>
      <c r="P45" s="50"/>
      <c r="Q45" s="157">
        <f>IF(O45="",0,(O45/'PPF Application'!$T$7))</f>
        <v>0</v>
      </c>
      <c r="R45" s="52">
        <f>IF(M45="", 0, (N45/'PPF Application'!$T$7)*O45)</f>
        <v>0</v>
      </c>
      <c r="S45" s="135"/>
      <c r="U45" s="159">
        <f t="shared" si="8"/>
        <v>0</v>
      </c>
      <c r="V45" s="159">
        <f t="shared" si="1"/>
        <v>0</v>
      </c>
      <c r="W45" s="159">
        <f t="shared" si="2"/>
        <v>0</v>
      </c>
      <c r="X45" s="159">
        <f t="shared" si="3"/>
        <v>0</v>
      </c>
      <c r="Y45" s="159">
        <f t="shared" si="4"/>
        <v>0</v>
      </c>
      <c r="Z45" s="11">
        <f t="shared" si="5"/>
        <v>0</v>
      </c>
      <c r="AB45" s="23">
        <f t="shared" si="6"/>
        <v>0</v>
      </c>
      <c r="AC45" s="23">
        <f t="shared" si="7"/>
        <v>0</v>
      </c>
    </row>
    <row r="46" spans="1:29" x14ac:dyDescent="0.2">
      <c r="A46" s="364"/>
      <c r="B46" s="364"/>
      <c r="C46" s="165"/>
      <c r="D46" s="165"/>
      <c r="E46" s="165"/>
      <c r="F46" s="195"/>
      <c r="G46" s="165"/>
      <c r="H46" s="165"/>
      <c r="I46" s="165"/>
      <c r="J46" s="165"/>
      <c r="K46" s="77"/>
      <c r="L46" s="77"/>
      <c r="M46" s="82"/>
      <c r="N46" s="196">
        <f>VLOOKUP(M46,'Supporting Documentation'!$A$4:$J$566,10,FALSE)</f>
        <v>0</v>
      </c>
      <c r="O46" s="51"/>
      <c r="P46" s="50"/>
      <c r="Q46" s="157">
        <f>IF(O46="",0,(O46/'PPF Application'!$T$7))</f>
        <v>0</v>
      </c>
      <c r="R46" s="52">
        <f>IF(M46="", 0, (N46/'PPF Application'!$T$7)*O46)</f>
        <v>0</v>
      </c>
      <c r="S46" s="135"/>
      <c r="U46" s="159">
        <f t="shared" si="8"/>
        <v>0</v>
      </c>
      <c r="V46" s="159">
        <f t="shared" si="1"/>
        <v>0</v>
      </c>
      <c r="W46" s="159">
        <f t="shared" si="2"/>
        <v>0</v>
      </c>
      <c r="X46" s="159">
        <f t="shared" si="3"/>
        <v>0</v>
      </c>
      <c r="Y46" s="159">
        <f t="shared" si="4"/>
        <v>0</v>
      </c>
      <c r="Z46" s="11">
        <f t="shared" si="5"/>
        <v>0</v>
      </c>
      <c r="AB46" s="23">
        <f t="shared" si="6"/>
        <v>0</v>
      </c>
      <c r="AC46" s="23">
        <f t="shared" si="7"/>
        <v>0</v>
      </c>
    </row>
    <row r="47" spans="1:29" x14ac:dyDescent="0.2">
      <c r="A47" s="364"/>
      <c r="B47" s="364"/>
      <c r="C47" s="165"/>
      <c r="D47" s="165"/>
      <c r="E47" s="165"/>
      <c r="F47" s="195"/>
      <c r="G47" s="165"/>
      <c r="H47" s="165"/>
      <c r="I47" s="165"/>
      <c r="J47" s="165"/>
      <c r="K47" s="77"/>
      <c r="L47" s="77"/>
      <c r="M47" s="82"/>
      <c r="N47" s="196">
        <f>VLOOKUP(M47,'Supporting Documentation'!$A$4:$J$566,10,FALSE)</f>
        <v>0</v>
      </c>
      <c r="O47" s="51"/>
      <c r="P47" s="50"/>
      <c r="Q47" s="157">
        <f>IF(O47="",0,(O47/'PPF Application'!$T$7))</f>
        <v>0</v>
      </c>
      <c r="R47" s="52">
        <f>IF(M47="", 0, (N47/'PPF Application'!$T$7)*O47)</f>
        <v>0</v>
      </c>
      <c r="S47" s="135"/>
      <c r="U47" s="159">
        <f t="shared" si="8"/>
        <v>0</v>
      </c>
      <c r="V47" s="159">
        <f t="shared" si="1"/>
        <v>0</v>
      </c>
      <c r="W47" s="159">
        <f t="shared" si="2"/>
        <v>0</v>
      </c>
      <c r="X47" s="159">
        <f t="shared" si="3"/>
        <v>0</v>
      </c>
      <c r="Y47" s="159">
        <f t="shared" si="4"/>
        <v>0</v>
      </c>
      <c r="Z47" s="11">
        <f t="shared" si="5"/>
        <v>0</v>
      </c>
      <c r="AB47" s="23">
        <f t="shared" si="6"/>
        <v>0</v>
      </c>
      <c r="AC47" s="23">
        <f t="shared" si="7"/>
        <v>0</v>
      </c>
    </row>
    <row r="48" spans="1:29" x14ac:dyDescent="0.2">
      <c r="A48" s="364"/>
      <c r="B48" s="364"/>
      <c r="C48" s="165"/>
      <c r="D48" s="165"/>
      <c r="E48" s="165"/>
      <c r="F48" s="195"/>
      <c r="G48" s="165"/>
      <c r="H48" s="165"/>
      <c r="I48" s="165"/>
      <c r="J48" s="165"/>
      <c r="K48" s="77"/>
      <c r="L48" s="77"/>
      <c r="M48" s="82"/>
      <c r="N48" s="196">
        <f>VLOOKUP(M48,'Supporting Documentation'!$A$4:$J$566,10,FALSE)</f>
        <v>0</v>
      </c>
      <c r="O48" s="51"/>
      <c r="P48" s="50"/>
      <c r="Q48" s="157">
        <f>IF(O48="",0,(O48/'PPF Application'!$T$7))</f>
        <v>0</v>
      </c>
      <c r="R48" s="52">
        <f>IF(M48="", 0, (N48/'PPF Application'!$T$7)*O48)</f>
        <v>0</v>
      </c>
      <c r="S48" s="135"/>
      <c r="U48" s="159">
        <f t="shared" si="8"/>
        <v>0</v>
      </c>
      <c r="V48" s="159">
        <f t="shared" si="1"/>
        <v>0</v>
      </c>
      <c r="W48" s="159">
        <f t="shared" si="2"/>
        <v>0</v>
      </c>
      <c r="X48" s="159">
        <f t="shared" si="3"/>
        <v>0</v>
      </c>
      <c r="Y48" s="159">
        <f t="shared" si="4"/>
        <v>0</v>
      </c>
      <c r="Z48" s="11">
        <f t="shared" si="5"/>
        <v>0</v>
      </c>
      <c r="AB48" s="23">
        <f t="shared" si="6"/>
        <v>0</v>
      </c>
      <c r="AC48" s="23">
        <f t="shared" si="7"/>
        <v>0</v>
      </c>
    </row>
    <row r="49" spans="1:29" x14ac:dyDescent="0.2">
      <c r="A49" s="364"/>
      <c r="B49" s="364"/>
      <c r="C49" s="165"/>
      <c r="D49" s="165"/>
      <c r="E49" s="165"/>
      <c r="F49" s="195"/>
      <c r="G49" s="165"/>
      <c r="H49" s="165"/>
      <c r="I49" s="165"/>
      <c r="J49" s="165"/>
      <c r="K49" s="77"/>
      <c r="L49" s="77"/>
      <c r="M49" s="82"/>
      <c r="N49" s="196">
        <f>VLOOKUP(M49,'Supporting Documentation'!$A$4:$J$566,10,FALSE)</f>
        <v>0</v>
      </c>
      <c r="O49" s="51"/>
      <c r="P49" s="50"/>
      <c r="Q49" s="157">
        <f>IF(O49="",0,(O49/'PPF Application'!$T$7))</f>
        <v>0</v>
      </c>
      <c r="R49" s="52">
        <f>IF(M49="", 0, (N49/'PPF Application'!$T$7)*O49)</f>
        <v>0</v>
      </c>
      <c r="S49" s="135"/>
      <c r="U49" s="159">
        <f t="shared" si="8"/>
        <v>0</v>
      </c>
      <c r="V49" s="159">
        <f t="shared" si="1"/>
        <v>0</v>
      </c>
      <c r="W49" s="159">
        <f t="shared" si="2"/>
        <v>0</v>
      </c>
      <c r="X49" s="159">
        <f t="shared" si="3"/>
        <v>0</v>
      </c>
      <c r="Y49" s="159">
        <f t="shared" si="4"/>
        <v>0</v>
      </c>
      <c r="Z49" s="11">
        <f t="shared" si="5"/>
        <v>0</v>
      </c>
      <c r="AB49" s="23">
        <f t="shared" si="6"/>
        <v>0</v>
      </c>
      <c r="AC49" s="23">
        <f t="shared" si="7"/>
        <v>0</v>
      </c>
    </row>
    <row r="50" spans="1:29" x14ac:dyDescent="0.2">
      <c r="A50" s="364"/>
      <c r="B50" s="364"/>
      <c r="C50" s="165"/>
      <c r="D50" s="165"/>
      <c r="E50" s="165"/>
      <c r="F50" s="195"/>
      <c r="G50" s="165"/>
      <c r="H50" s="165"/>
      <c r="I50" s="165"/>
      <c r="J50" s="165"/>
      <c r="K50" s="77"/>
      <c r="L50" s="77"/>
      <c r="M50" s="82"/>
      <c r="N50" s="196">
        <f>VLOOKUP(M50,'Supporting Documentation'!$A$4:$J$566,10,FALSE)</f>
        <v>0</v>
      </c>
      <c r="O50" s="51"/>
      <c r="P50" s="50"/>
      <c r="Q50" s="157">
        <f>IF(O50="",0,(O50/'PPF Application'!$T$7))</f>
        <v>0</v>
      </c>
      <c r="R50" s="52">
        <f>IF(M50="", 0, (N50/'PPF Application'!$T$7)*O50)</f>
        <v>0</v>
      </c>
      <c r="S50" s="135"/>
      <c r="U50" s="159">
        <f t="shared" si="8"/>
        <v>0</v>
      </c>
      <c r="V50" s="159">
        <f t="shared" si="1"/>
        <v>0</v>
      </c>
      <c r="W50" s="159">
        <f t="shared" si="2"/>
        <v>0</v>
      </c>
      <c r="X50" s="159">
        <f t="shared" si="3"/>
        <v>0</v>
      </c>
      <c r="Y50" s="159">
        <f t="shared" si="4"/>
        <v>0</v>
      </c>
      <c r="Z50" s="11">
        <f t="shared" si="5"/>
        <v>0</v>
      </c>
      <c r="AB50" s="23">
        <f t="shared" si="6"/>
        <v>0</v>
      </c>
      <c r="AC50" s="23">
        <f t="shared" si="7"/>
        <v>0</v>
      </c>
    </row>
    <row r="51" spans="1:29" x14ac:dyDescent="0.2">
      <c r="A51" s="364"/>
      <c r="B51" s="364"/>
      <c r="C51" s="165"/>
      <c r="D51" s="165"/>
      <c r="E51" s="165"/>
      <c r="F51" s="195"/>
      <c r="G51" s="165"/>
      <c r="H51" s="165"/>
      <c r="I51" s="165"/>
      <c r="J51" s="165"/>
      <c r="K51" s="77"/>
      <c r="L51" s="77"/>
      <c r="M51" s="82"/>
      <c r="N51" s="196">
        <f>VLOOKUP(M51,'Supporting Documentation'!$A$4:$J$566,10,FALSE)</f>
        <v>0</v>
      </c>
      <c r="O51" s="51"/>
      <c r="P51" s="50"/>
      <c r="Q51" s="157">
        <f>IF(O51="",0,(O51/'PPF Application'!$T$7))</f>
        <v>0</v>
      </c>
      <c r="R51" s="52">
        <f>IF(M51="", 0, (N51/'PPF Application'!$T$7)*O51)</f>
        <v>0</v>
      </c>
      <c r="S51" s="135"/>
      <c r="U51" s="159">
        <f t="shared" si="8"/>
        <v>0</v>
      </c>
      <c r="V51" s="159">
        <f t="shared" si="1"/>
        <v>0</v>
      </c>
      <c r="W51" s="159">
        <f t="shared" si="2"/>
        <v>0</v>
      </c>
      <c r="X51" s="159">
        <f t="shared" si="3"/>
        <v>0</v>
      </c>
      <c r="Y51" s="159">
        <f t="shared" si="4"/>
        <v>0</v>
      </c>
      <c r="Z51" s="11">
        <f t="shared" si="5"/>
        <v>0</v>
      </c>
      <c r="AB51" s="23">
        <f t="shared" si="6"/>
        <v>0</v>
      </c>
      <c r="AC51" s="23">
        <f t="shared" si="7"/>
        <v>0</v>
      </c>
    </row>
    <row r="52" spans="1:29" x14ac:dyDescent="0.2">
      <c r="A52" s="364"/>
      <c r="B52" s="364"/>
      <c r="C52" s="165"/>
      <c r="D52" s="165"/>
      <c r="E52" s="165"/>
      <c r="F52" s="195"/>
      <c r="G52" s="165"/>
      <c r="H52" s="165"/>
      <c r="I52" s="165"/>
      <c r="J52" s="165"/>
      <c r="K52" s="77"/>
      <c r="L52" s="77"/>
      <c r="M52" s="82"/>
      <c r="N52" s="196">
        <f>VLOOKUP(M52,'Supporting Documentation'!$A$4:$J$566,10,FALSE)</f>
        <v>0</v>
      </c>
      <c r="O52" s="51"/>
      <c r="P52" s="50"/>
      <c r="Q52" s="157">
        <f>IF(O52="",0,(O52/'PPF Application'!$T$7))</f>
        <v>0</v>
      </c>
      <c r="R52" s="52">
        <f>IF(M52="", 0, (N52/'PPF Application'!$T$7)*O52)</f>
        <v>0</v>
      </c>
      <c r="S52" s="135"/>
      <c r="U52" s="159">
        <f t="shared" si="8"/>
        <v>0</v>
      </c>
      <c r="V52" s="159">
        <f t="shared" si="1"/>
        <v>0</v>
      </c>
      <c r="W52" s="159">
        <f t="shared" si="2"/>
        <v>0</v>
      </c>
      <c r="X52" s="159">
        <f t="shared" si="3"/>
        <v>0</v>
      </c>
      <c r="Y52" s="159">
        <f t="shared" si="4"/>
        <v>0</v>
      </c>
      <c r="Z52" s="11">
        <f t="shared" si="5"/>
        <v>0</v>
      </c>
      <c r="AB52" s="23">
        <f t="shared" si="6"/>
        <v>0</v>
      </c>
      <c r="AC52" s="23">
        <f t="shared" si="7"/>
        <v>0</v>
      </c>
    </row>
    <row r="53" spans="1:29" x14ac:dyDescent="0.2">
      <c r="A53" s="364"/>
      <c r="B53" s="364"/>
      <c r="C53" s="165"/>
      <c r="D53" s="165"/>
      <c r="E53" s="165"/>
      <c r="F53" s="195"/>
      <c r="G53" s="165"/>
      <c r="H53" s="165"/>
      <c r="I53" s="165"/>
      <c r="J53" s="165"/>
      <c r="K53" s="77"/>
      <c r="L53" s="77"/>
      <c r="M53" s="82"/>
      <c r="N53" s="196">
        <f>VLOOKUP(M53,'Supporting Documentation'!$A$4:$J$566,10,FALSE)</f>
        <v>0</v>
      </c>
      <c r="O53" s="51"/>
      <c r="P53" s="50"/>
      <c r="Q53" s="157">
        <f>IF(O53="",0,(O53/'PPF Application'!$T$7))</f>
        <v>0</v>
      </c>
      <c r="R53" s="52">
        <f>IF(M53="", 0, (N53/'PPF Application'!$T$7)*O53)</f>
        <v>0</v>
      </c>
      <c r="S53" s="135"/>
      <c r="U53" s="159">
        <f t="shared" si="8"/>
        <v>0</v>
      </c>
      <c r="V53" s="159">
        <f t="shared" si="1"/>
        <v>0</v>
      </c>
      <c r="W53" s="159">
        <f t="shared" si="2"/>
        <v>0</v>
      </c>
      <c r="X53" s="159">
        <f t="shared" si="3"/>
        <v>0</v>
      </c>
      <c r="Y53" s="159">
        <f t="shared" si="4"/>
        <v>0</v>
      </c>
      <c r="Z53" s="11">
        <f t="shared" si="5"/>
        <v>0</v>
      </c>
      <c r="AB53" s="23">
        <f t="shared" si="6"/>
        <v>0</v>
      </c>
      <c r="AC53" s="23">
        <f t="shared" si="7"/>
        <v>0</v>
      </c>
    </row>
    <row r="54" spans="1:29" x14ac:dyDescent="0.2">
      <c r="A54" s="364"/>
      <c r="B54" s="364"/>
      <c r="C54" s="165"/>
      <c r="D54" s="165"/>
      <c r="E54" s="165"/>
      <c r="F54" s="195"/>
      <c r="G54" s="165"/>
      <c r="H54" s="165"/>
      <c r="I54" s="165"/>
      <c r="J54" s="165"/>
      <c r="K54" s="77"/>
      <c r="L54" s="77"/>
      <c r="M54" s="82"/>
      <c r="N54" s="196">
        <f>VLOOKUP(M54,'Supporting Documentation'!$A$4:$J$566,10,FALSE)</f>
        <v>0</v>
      </c>
      <c r="O54" s="51"/>
      <c r="P54" s="50"/>
      <c r="Q54" s="157">
        <f>IF(O54="",0,(O54/'PPF Application'!$T$7))</f>
        <v>0</v>
      </c>
      <c r="R54" s="52">
        <f>IF(M54="", 0, (N54/'PPF Application'!$T$7)*O54)</f>
        <v>0</v>
      </c>
      <c r="S54" s="135"/>
      <c r="U54" s="159">
        <f t="shared" si="8"/>
        <v>0</v>
      </c>
      <c r="V54" s="159">
        <f t="shared" si="1"/>
        <v>0</v>
      </c>
      <c r="W54" s="159">
        <f t="shared" si="2"/>
        <v>0</v>
      </c>
      <c r="X54" s="159">
        <f t="shared" si="3"/>
        <v>0</v>
      </c>
      <c r="Y54" s="159">
        <f t="shared" si="4"/>
        <v>0</v>
      </c>
      <c r="Z54" s="11">
        <f t="shared" si="5"/>
        <v>0</v>
      </c>
      <c r="AB54" s="23">
        <f t="shared" si="6"/>
        <v>0</v>
      </c>
      <c r="AC54" s="23">
        <f t="shared" si="7"/>
        <v>0</v>
      </c>
    </row>
    <row r="55" spans="1:29" x14ac:dyDescent="0.2">
      <c r="A55" s="364"/>
      <c r="B55" s="364"/>
      <c r="C55" s="165"/>
      <c r="D55" s="165"/>
      <c r="E55" s="165"/>
      <c r="F55" s="195"/>
      <c r="G55" s="165"/>
      <c r="H55" s="165"/>
      <c r="I55" s="165"/>
      <c r="J55" s="165"/>
      <c r="K55" s="77"/>
      <c r="L55" s="77"/>
      <c r="M55" s="82"/>
      <c r="N55" s="196">
        <f>VLOOKUP(M55,'Supporting Documentation'!$A$4:$J$566,10,FALSE)</f>
        <v>0</v>
      </c>
      <c r="O55" s="51"/>
      <c r="P55" s="50"/>
      <c r="Q55" s="157">
        <f>IF(O55="",0,(O55/'PPF Application'!$T$7))</f>
        <v>0</v>
      </c>
      <c r="R55" s="52">
        <f>IF(M55="", 0, (N55/'PPF Application'!$T$7)*O55)</f>
        <v>0</v>
      </c>
      <c r="S55" s="135"/>
      <c r="U55" s="159">
        <f t="shared" si="8"/>
        <v>0</v>
      </c>
      <c r="V55" s="159">
        <f t="shared" si="1"/>
        <v>0</v>
      </c>
      <c r="W55" s="159">
        <f t="shared" si="2"/>
        <v>0</v>
      </c>
      <c r="X55" s="159">
        <f t="shared" si="3"/>
        <v>0</v>
      </c>
      <c r="Y55" s="159">
        <f t="shared" si="4"/>
        <v>0</v>
      </c>
      <c r="Z55" s="11">
        <f t="shared" si="5"/>
        <v>0</v>
      </c>
      <c r="AB55" s="23">
        <f t="shared" si="6"/>
        <v>0</v>
      </c>
      <c r="AC55" s="23">
        <f t="shared" si="7"/>
        <v>0</v>
      </c>
    </row>
    <row r="56" spans="1:29" x14ac:dyDescent="0.2">
      <c r="A56" s="364"/>
      <c r="B56" s="364"/>
      <c r="C56" s="165"/>
      <c r="D56" s="165"/>
      <c r="E56" s="165"/>
      <c r="F56" s="195"/>
      <c r="G56" s="165"/>
      <c r="H56" s="165"/>
      <c r="I56" s="165"/>
      <c r="J56" s="165"/>
      <c r="K56" s="77"/>
      <c r="L56" s="77"/>
      <c r="M56" s="82"/>
      <c r="N56" s="196">
        <f>VLOOKUP(M56,'Supporting Documentation'!$A$4:$J$566,10,FALSE)</f>
        <v>0</v>
      </c>
      <c r="O56" s="51"/>
      <c r="P56" s="50"/>
      <c r="Q56" s="157">
        <f>IF(O56="",0,(O56/'PPF Application'!$T$7))</f>
        <v>0</v>
      </c>
      <c r="R56" s="52">
        <f>IF(M56="", 0, (N56/'PPF Application'!$T$7)*O56)</f>
        <v>0</v>
      </c>
      <c r="S56" s="135"/>
      <c r="U56" s="159">
        <f t="shared" si="8"/>
        <v>0</v>
      </c>
      <c r="V56" s="159">
        <f t="shared" si="1"/>
        <v>0</v>
      </c>
      <c r="W56" s="159">
        <f t="shared" si="2"/>
        <v>0</v>
      </c>
      <c r="X56" s="159">
        <f t="shared" si="3"/>
        <v>0</v>
      </c>
      <c r="Y56" s="159">
        <f t="shared" si="4"/>
        <v>0</v>
      </c>
      <c r="Z56" s="11">
        <f t="shared" si="5"/>
        <v>0</v>
      </c>
      <c r="AB56" s="23">
        <f t="shared" si="6"/>
        <v>0</v>
      </c>
      <c r="AC56" s="23">
        <f t="shared" si="7"/>
        <v>0</v>
      </c>
    </row>
    <row r="57" spans="1:29" x14ac:dyDescent="0.2">
      <c r="A57" s="364"/>
      <c r="B57" s="364"/>
      <c r="C57" s="165"/>
      <c r="D57" s="165"/>
      <c r="E57" s="165"/>
      <c r="F57" s="195"/>
      <c r="G57" s="165"/>
      <c r="H57" s="165"/>
      <c r="I57" s="165"/>
      <c r="J57" s="165"/>
      <c r="K57" s="77"/>
      <c r="L57" s="77"/>
      <c r="M57" s="82"/>
      <c r="N57" s="196">
        <f>VLOOKUP(M57,'Supporting Documentation'!$A$4:$J$566,10,FALSE)</f>
        <v>0</v>
      </c>
      <c r="O57" s="51"/>
      <c r="P57" s="50"/>
      <c r="Q57" s="157">
        <f>IF(O57="",0,(O57/'PPF Application'!$T$7))</f>
        <v>0</v>
      </c>
      <c r="R57" s="52">
        <f>IF(M57="", 0, (N57/'PPF Application'!$T$7)*O57)</f>
        <v>0</v>
      </c>
      <c r="S57" s="135"/>
      <c r="U57" s="159">
        <f t="shared" si="8"/>
        <v>0</v>
      </c>
      <c r="V57" s="159">
        <f t="shared" si="1"/>
        <v>0</v>
      </c>
      <c r="W57" s="159">
        <f t="shared" si="2"/>
        <v>0</v>
      </c>
      <c r="X57" s="159">
        <f t="shared" si="3"/>
        <v>0</v>
      </c>
      <c r="Y57" s="159">
        <f t="shared" si="4"/>
        <v>0</v>
      </c>
      <c r="Z57" s="11">
        <f t="shared" si="5"/>
        <v>0</v>
      </c>
      <c r="AB57" s="23">
        <f t="shared" si="6"/>
        <v>0</v>
      </c>
      <c r="AC57" s="23">
        <f t="shared" si="7"/>
        <v>0</v>
      </c>
    </row>
    <row r="58" spans="1:29" x14ac:dyDescent="0.2">
      <c r="A58" s="364"/>
      <c r="B58" s="364"/>
      <c r="C58" s="165"/>
      <c r="D58" s="165"/>
      <c r="E58" s="165"/>
      <c r="F58" s="195"/>
      <c r="G58" s="165"/>
      <c r="H58" s="165"/>
      <c r="I58" s="165"/>
      <c r="J58" s="165"/>
      <c r="K58" s="77"/>
      <c r="L58" s="77"/>
      <c r="M58" s="82"/>
      <c r="N58" s="196">
        <f>VLOOKUP(M58,'Supporting Documentation'!$A$4:$J$566,10,FALSE)</f>
        <v>0</v>
      </c>
      <c r="O58" s="51"/>
      <c r="P58" s="50"/>
      <c r="Q58" s="157">
        <f>IF(O58="",0,(O58/'PPF Application'!$T$7))</f>
        <v>0</v>
      </c>
      <c r="R58" s="52">
        <f>IF(M58="", 0, (N58/'PPF Application'!$T$7)*O58)</f>
        <v>0</v>
      </c>
      <c r="S58" s="135"/>
      <c r="U58" s="159">
        <f t="shared" si="8"/>
        <v>0</v>
      </c>
      <c r="V58" s="159">
        <f t="shared" si="1"/>
        <v>0</v>
      </c>
      <c r="W58" s="159">
        <f t="shared" si="2"/>
        <v>0</v>
      </c>
      <c r="X58" s="159">
        <f t="shared" si="3"/>
        <v>0</v>
      </c>
      <c r="Y58" s="159">
        <f t="shared" si="4"/>
        <v>0</v>
      </c>
      <c r="Z58" s="11">
        <f t="shared" si="5"/>
        <v>0</v>
      </c>
      <c r="AB58" s="23">
        <f t="shared" si="6"/>
        <v>0</v>
      </c>
      <c r="AC58" s="23">
        <f t="shared" si="7"/>
        <v>0</v>
      </c>
    </row>
    <row r="59" spans="1:29" x14ac:dyDescent="0.2">
      <c r="A59" s="364"/>
      <c r="B59" s="364"/>
      <c r="C59" s="165"/>
      <c r="D59" s="165"/>
      <c r="E59" s="165"/>
      <c r="F59" s="195"/>
      <c r="G59" s="165"/>
      <c r="H59" s="165"/>
      <c r="I59" s="165"/>
      <c r="J59" s="165"/>
      <c r="K59" s="77"/>
      <c r="L59" s="77"/>
      <c r="M59" s="82"/>
      <c r="N59" s="196">
        <f>VLOOKUP(M59,'Supporting Documentation'!$A$4:$J$566,10,FALSE)</f>
        <v>0</v>
      </c>
      <c r="O59" s="51"/>
      <c r="P59" s="50"/>
      <c r="Q59" s="157">
        <f>IF(O59="",0,(O59/'PPF Application'!$T$7))</f>
        <v>0</v>
      </c>
      <c r="R59" s="52">
        <f>IF(M59="", 0, (N59/'PPF Application'!$T$7)*O59)</f>
        <v>0</v>
      </c>
      <c r="S59" s="135"/>
      <c r="U59" s="159">
        <f t="shared" si="8"/>
        <v>0</v>
      </c>
      <c r="V59" s="159">
        <f t="shared" si="1"/>
        <v>0</v>
      </c>
      <c r="W59" s="159">
        <f t="shared" si="2"/>
        <v>0</v>
      </c>
      <c r="X59" s="159">
        <f t="shared" si="3"/>
        <v>0</v>
      </c>
      <c r="Y59" s="159">
        <f t="shared" si="4"/>
        <v>0</v>
      </c>
      <c r="Z59" s="11">
        <f t="shared" si="5"/>
        <v>0</v>
      </c>
      <c r="AB59" s="23">
        <f t="shared" si="6"/>
        <v>0</v>
      </c>
      <c r="AC59" s="23">
        <f t="shared" si="7"/>
        <v>0</v>
      </c>
    </row>
    <row r="60" spans="1:29" x14ac:dyDescent="0.2">
      <c r="A60" s="364"/>
      <c r="B60" s="364"/>
      <c r="C60" s="165"/>
      <c r="D60" s="165"/>
      <c r="E60" s="165"/>
      <c r="F60" s="195"/>
      <c r="G60" s="165"/>
      <c r="H60" s="165"/>
      <c r="I60" s="165"/>
      <c r="J60" s="165"/>
      <c r="K60" s="77"/>
      <c r="L60" s="77"/>
      <c r="M60" s="82"/>
      <c r="N60" s="196">
        <f>VLOOKUP(M60,'Supporting Documentation'!$A$4:$J$566,10,FALSE)</f>
        <v>0</v>
      </c>
      <c r="O60" s="51"/>
      <c r="P60" s="50"/>
      <c r="Q60" s="157">
        <f>IF(O60="",0,(O60/'PPF Application'!$T$7))</f>
        <v>0</v>
      </c>
      <c r="R60" s="52">
        <f>IF(M60="", 0, (N60/'PPF Application'!$T$7)*O60)</f>
        <v>0</v>
      </c>
      <c r="S60" s="135"/>
      <c r="U60" s="159">
        <f t="shared" si="8"/>
        <v>0</v>
      </c>
      <c r="V60" s="159">
        <f t="shared" si="1"/>
        <v>0</v>
      </c>
      <c r="W60" s="159">
        <f t="shared" si="2"/>
        <v>0</v>
      </c>
      <c r="X60" s="159">
        <f t="shared" si="3"/>
        <v>0</v>
      </c>
      <c r="Y60" s="159">
        <f t="shared" si="4"/>
        <v>0</v>
      </c>
      <c r="Z60" s="11">
        <f t="shared" si="5"/>
        <v>0</v>
      </c>
      <c r="AB60" s="23">
        <f t="shared" si="6"/>
        <v>0</v>
      </c>
      <c r="AC60" s="23">
        <f t="shared" si="7"/>
        <v>0</v>
      </c>
    </row>
    <row r="61" spans="1:29" x14ac:dyDescent="0.2">
      <c r="A61" s="364"/>
      <c r="B61" s="364"/>
      <c r="C61" s="165"/>
      <c r="D61" s="165"/>
      <c r="E61" s="165"/>
      <c r="F61" s="195"/>
      <c r="G61" s="165"/>
      <c r="H61" s="165"/>
      <c r="I61" s="165"/>
      <c r="J61" s="165"/>
      <c r="K61" s="77"/>
      <c r="L61" s="77"/>
      <c r="M61" s="82"/>
      <c r="N61" s="196">
        <f>VLOOKUP(M61,'Supporting Documentation'!$A$4:$J$566,10,FALSE)</f>
        <v>0</v>
      </c>
      <c r="O61" s="51"/>
      <c r="P61" s="50"/>
      <c r="Q61" s="157">
        <f>IF(O61="",0,(O61/'PPF Application'!$T$7))</f>
        <v>0</v>
      </c>
      <c r="R61" s="52">
        <f>IF(M61="", 0, (N61/'PPF Application'!$T$7)*O61)</f>
        <v>0</v>
      </c>
      <c r="S61" s="135"/>
      <c r="U61" s="159">
        <f t="shared" si="8"/>
        <v>0</v>
      </c>
      <c r="V61" s="159">
        <f t="shared" si="1"/>
        <v>0</v>
      </c>
      <c r="W61" s="159">
        <f t="shared" si="2"/>
        <v>0</v>
      </c>
      <c r="X61" s="159">
        <f t="shared" si="3"/>
        <v>0</v>
      </c>
      <c r="Y61" s="159">
        <f t="shared" si="4"/>
        <v>0</v>
      </c>
      <c r="Z61" s="11">
        <f t="shared" si="5"/>
        <v>0</v>
      </c>
      <c r="AB61" s="23">
        <f t="shared" si="6"/>
        <v>0</v>
      </c>
      <c r="AC61" s="23">
        <f t="shared" si="7"/>
        <v>0</v>
      </c>
    </row>
    <row r="62" spans="1:29" x14ac:dyDescent="0.2">
      <c r="A62" s="364"/>
      <c r="B62" s="364"/>
      <c r="C62" s="165"/>
      <c r="D62" s="165"/>
      <c r="E62" s="165"/>
      <c r="F62" s="195"/>
      <c r="G62" s="165"/>
      <c r="H62" s="165"/>
      <c r="I62" s="165"/>
      <c r="J62" s="165"/>
      <c r="K62" s="77"/>
      <c r="L62" s="77"/>
      <c r="M62" s="82"/>
      <c r="N62" s="196">
        <f>VLOOKUP(M62,'Supporting Documentation'!$A$4:$J$566,10,FALSE)</f>
        <v>0</v>
      </c>
      <c r="O62" s="51"/>
      <c r="P62" s="50"/>
      <c r="Q62" s="157">
        <f>IF(O62="",0,(O62/'PPF Application'!$T$7))</f>
        <v>0</v>
      </c>
      <c r="R62" s="52">
        <f>IF(M62="", 0, (N62/'PPF Application'!$T$7)*O62)</f>
        <v>0</v>
      </c>
      <c r="S62" s="135"/>
      <c r="U62" s="159">
        <f t="shared" si="8"/>
        <v>0</v>
      </c>
      <c r="V62" s="159">
        <f t="shared" si="1"/>
        <v>0</v>
      </c>
      <c r="W62" s="159">
        <f t="shared" si="2"/>
        <v>0</v>
      </c>
      <c r="X62" s="159">
        <f t="shared" si="3"/>
        <v>0</v>
      </c>
      <c r="Y62" s="159">
        <f t="shared" si="4"/>
        <v>0</v>
      </c>
      <c r="Z62" s="11">
        <f t="shared" si="5"/>
        <v>0</v>
      </c>
      <c r="AB62" s="23">
        <f t="shared" si="6"/>
        <v>0</v>
      </c>
      <c r="AC62" s="23">
        <f t="shared" si="7"/>
        <v>0</v>
      </c>
    </row>
    <row r="63" spans="1:29" x14ac:dyDescent="0.2">
      <c r="A63" s="364"/>
      <c r="B63" s="364"/>
      <c r="C63" s="165"/>
      <c r="D63" s="165"/>
      <c r="E63" s="165"/>
      <c r="F63" s="195"/>
      <c r="G63" s="165"/>
      <c r="H63" s="165"/>
      <c r="I63" s="165"/>
      <c r="J63" s="165"/>
      <c r="K63" s="77"/>
      <c r="L63" s="77"/>
      <c r="M63" s="82"/>
      <c r="N63" s="196">
        <f>VLOOKUP(M63,'Supporting Documentation'!$A$4:$J$566,10,FALSE)</f>
        <v>0</v>
      </c>
      <c r="O63" s="51"/>
      <c r="P63" s="50"/>
      <c r="Q63" s="157">
        <f>IF(O63="",0,(O63/'PPF Application'!$T$7))</f>
        <v>0</v>
      </c>
      <c r="R63" s="52">
        <f>IF(M63="", 0, (N63/'PPF Application'!$T$7)*O63)</f>
        <v>0</v>
      </c>
      <c r="S63" s="135"/>
      <c r="U63" s="159">
        <f t="shared" si="8"/>
        <v>0</v>
      </c>
      <c r="V63" s="159">
        <f t="shared" si="1"/>
        <v>0</v>
      </c>
      <c r="W63" s="159">
        <f t="shared" si="2"/>
        <v>0</v>
      </c>
      <c r="X63" s="159">
        <f t="shared" si="3"/>
        <v>0</v>
      </c>
      <c r="Y63" s="159">
        <f t="shared" si="4"/>
        <v>0</v>
      </c>
      <c r="Z63" s="11">
        <f t="shared" si="5"/>
        <v>0</v>
      </c>
      <c r="AB63" s="23">
        <f t="shared" si="6"/>
        <v>0</v>
      </c>
      <c r="AC63" s="23">
        <f t="shared" si="7"/>
        <v>0</v>
      </c>
    </row>
    <row r="64" spans="1:29" x14ac:dyDescent="0.2">
      <c r="A64" s="364"/>
      <c r="B64" s="364"/>
      <c r="C64" s="165"/>
      <c r="D64" s="165"/>
      <c r="E64" s="165"/>
      <c r="F64" s="195"/>
      <c r="G64" s="165"/>
      <c r="H64" s="165"/>
      <c r="I64" s="165"/>
      <c r="J64" s="165"/>
      <c r="K64" s="77"/>
      <c r="L64" s="77"/>
      <c r="M64" s="82"/>
      <c r="N64" s="196">
        <f>VLOOKUP(M64,'Supporting Documentation'!$A$4:$J$566,10,FALSE)</f>
        <v>0</v>
      </c>
      <c r="O64" s="51"/>
      <c r="P64" s="50"/>
      <c r="Q64" s="157">
        <f>IF(O64="",0,(O64/'PPF Application'!$T$7))</f>
        <v>0</v>
      </c>
      <c r="R64" s="52">
        <f>IF(M64="", 0, (N64/'PPF Application'!$T$7)*O64)</f>
        <v>0</v>
      </c>
      <c r="S64" s="135"/>
      <c r="U64" s="159">
        <f t="shared" si="8"/>
        <v>0</v>
      </c>
      <c r="V64" s="159">
        <f t="shared" si="1"/>
        <v>0</v>
      </c>
      <c r="W64" s="159">
        <f t="shared" si="2"/>
        <v>0</v>
      </c>
      <c r="X64" s="159">
        <f t="shared" si="3"/>
        <v>0</v>
      </c>
      <c r="Y64" s="159">
        <f t="shared" si="4"/>
        <v>0</v>
      </c>
      <c r="Z64" s="11">
        <f t="shared" si="5"/>
        <v>0</v>
      </c>
      <c r="AB64" s="23">
        <f t="shared" si="6"/>
        <v>0</v>
      </c>
      <c r="AC64" s="23">
        <f t="shared" si="7"/>
        <v>0</v>
      </c>
    </row>
    <row r="65" spans="1:29" x14ac:dyDescent="0.2">
      <c r="A65" s="364"/>
      <c r="B65" s="364"/>
      <c r="C65" s="165"/>
      <c r="D65" s="165"/>
      <c r="E65" s="165"/>
      <c r="F65" s="195"/>
      <c r="G65" s="165"/>
      <c r="H65" s="165"/>
      <c r="I65" s="165"/>
      <c r="J65" s="165"/>
      <c r="K65" s="77"/>
      <c r="L65" s="77"/>
      <c r="M65" s="82"/>
      <c r="N65" s="196">
        <f>VLOOKUP(M65,'Supporting Documentation'!$A$4:$J$566,10,FALSE)</f>
        <v>0</v>
      </c>
      <c r="O65" s="51"/>
      <c r="P65" s="50"/>
      <c r="Q65" s="157">
        <f>IF(O65="",0,(O65/'PPF Application'!$T$7))</f>
        <v>0</v>
      </c>
      <c r="R65" s="52">
        <f>IF(M65="", 0, (N65/'PPF Application'!$T$7)*O65)</f>
        <v>0</v>
      </c>
      <c r="S65" s="135"/>
      <c r="U65" s="159">
        <f t="shared" si="8"/>
        <v>0</v>
      </c>
      <c r="V65" s="159">
        <f t="shared" si="1"/>
        <v>0</v>
      </c>
      <c r="W65" s="159">
        <f t="shared" si="2"/>
        <v>0</v>
      </c>
      <c r="X65" s="159">
        <f t="shared" si="3"/>
        <v>0</v>
      </c>
      <c r="Y65" s="159">
        <f t="shared" si="4"/>
        <v>0</v>
      </c>
      <c r="Z65" s="11">
        <f t="shared" si="5"/>
        <v>0</v>
      </c>
      <c r="AB65" s="23">
        <f t="shared" si="6"/>
        <v>0</v>
      </c>
      <c r="AC65" s="23">
        <f t="shared" si="7"/>
        <v>0</v>
      </c>
    </row>
    <row r="66" spans="1:29" x14ac:dyDescent="0.2">
      <c r="A66" s="364"/>
      <c r="B66" s="364"/>
      <c r="C66" s="165"/>
      <c r="D66" s="165"/>
      <c r="E66" s="165"/>
      <c r="F66" s="195"/>
      <c r="G66" s="165"/>
      <c r="H66" s="165"/>
      <c r="I66" s="165"/>
      <c r="J66" s="165"/>
      <c r="K66" s="77"/>
      <c r="L66" s="77"/>
      <c r="M66" s="82"/>
      <c r="N66" s="196">
        <f>VLOOKUP(M66,'Supporting Documentation'!$A$4:$J$566,10,FALSE)</f>
        <v>0</v>
      </c>
      <c r="O66" s="51"/>
      <c r="P66" s="50"/>
      <c r="Q66" s="157">
        <f>IF(O66="",0,(O66/'PPF Application'!$T$7))</f>
        <v>0</v>
      </c>
      <c r="R66" s="52">
        <f>IF(M66="", 0, (N66/'PPF Application'!$T$7)*O66)</f>
        <v>0</v>
      </c>
      <c r="S66" s="135"/>
      <c r="U66" s="159">
        <f t="shared" si="8"/>
        <v>0</v>
      </c>
      <c r="V66" s="159">
        <f t="shared" si="1"/>
        <v>0</v>
      </c>
      <c r="W66" s="159">
        <f t="shared" si="2"/>
        <v>0</v>
      </c>
      <c r="X66" s="159">
        <f t="shared" si="3"/>
        <v>0</v>
      </c>
      <c r="Y66" s="159">
        <f t="shared" si="4"/>
        <v>0</v>
      </c>
      <c r="Z66" s="11">
        <f t="shared" si="5"/>
        <v>0</v>
      </c>
      <c r="AB66" s="23">
        <f t="shared" si="6"/>
        <v>0</v>
      </c>
      <c r="AC66" s="23">
        <f t="shared" si="7"/>
        <v>0</v>
      </c>
    </row>
    <row r="67" spans="1:29" x14ac:dyDescent="0.2">
      <c r="A67" s="364"/>
      <c r="B67" s="364"/>
      <c r="C67" s="165"/>
      <c r="D67" s="165"/>
      <c r="E67" s="165"/>
      <c r="F67" s="195"/>
      <c r="G67" s="165"/>
      <c r="H67" s="165"/>
      <c r="I67" s="165"/>
      <c r="J67" s="165"/>
      <c r="K67" s="77"/>
      <c r="L67" s="77"/>
      <c r="M67" s="82"/>
      <c r="N67" s="196">
        <f>VLOOKUP(M67,'Supporting Documentation'!$A$4:$J$566,10,FALSE)</f>
        <v>0</v>
      </c>
      <c r="O67" s="51"/>
      <c r="P67" s="50"/>
      <c r="Q67" s="157">
        <f>IF(O67="",0,(O67/'PPF Application'!$T$7))</f>
        <v>0</v>
      </c>
      <c r="R67" s="52">
        <f>IF(M67="", 0, (N67/'PPF Application'!$T$7)*O67)</f>
        <v>0</v>
      </c>
      <c r="S67" s="135"/>
      <c r="U67" s="159">
        <f t="shared" si="8"/>
        <v>0</v>
      </c>
      <c r="V67" s="159">
        <f t="shared" si="1"/>
        <v>0</v>
      </c>
      <c r="W67" s="159">
        <f t="shared" si="2"/>
        <v>0</v>
      </c>
      <c r="X67" s="159">
        <f t="shared" si="3"/>
        <v>0</v>
      </c>
      <c r="Y67" s="159">
        <f t="shared" si="4"/>
        <v>0</v>
      </c>
      <c r="Z67" s="11">
        <f t="shared" si="5"/>
        <v>0</v>
      </c>
      <c r="AB67" s="23">
        <f t="shared" si="6"/>
        <v>0</v>
      </c>
      <c r="AC67" s="23">
        <f t="shared" si="7"/>
        <v>0</v>
      </c>
    </row>
    <row r="68" spans="1:29" x14ac:dyDescent="0.2">
      <c r="A68" s="364"/>
      <c r="B68" s="364"/>
      <c r="C68" s="165"/>
      <c r="D68" s="165"/>
      <c r="E68" s="165"/>
      <c r="F68" s="195"/>
      <c r="G68" s="165"/>
      <c r="H68" s="165"/>
      <c r="I68" s="165"/>
      <c r="J68" s="165"/>
      <c r="K68" s="77"/>
      <c r="L68" s="77"/>
      <c r="M68" s="82"/>
      <c r="N68" s="196">
        <f>VLOOKUP(M68,'Supporting Documentation'!$A$4:$J$566,10,FALSE)</f>
        <v>0</v>
      </c>
      <c r="O68" s="51"/>
      <c r="P68" s="50"/>
      <c r="Q68" s="157">
        <f>IF(O68="",0,(O68/'PPF Application'!$T$7))</f>
        <v>0</v>
      </c>
      <c r="R68" s="52">
        <f>IF(M68="", 0, (N68/'PPF Application'!$T$7)*O68)</f>
        <v>0</v>
      </c>
      <c r="S68" s="135"/>
      <c r="U68" s="159">
        <f t="shared" si="8"/>
        <v>0</v>
      </c>
      <c r="V68" s="159">
        <f t="shared" si="1"/>
        <v>0</v>
      </c>
      <c r="W68" s="159">
        <f t="shared" si="2"/>
        <v>0</v>
      </c>
      <c r="X68" s="159">
        <f t="shared" si="3"/>
        <v>0</v>
      </c>
      <c r="Y68" s="159">
        <f t="shared" si="4"/>
        <v>0</v>
      </c>
      <c r="Z68" s="11">
        <f t="shared" si="5"/>
        <v>0</v>
      </c>
      <c r="AB68" s="23">
        <f t="shared" si="6"/>
        <v>0</v>
      </c>
      <c r="AC68" s="23">
        <f t="shared" si="7"/>
        <v>0</v>
      </c>
    </row>
    <row r="69" spans="1:29" x14ac:dyDescent="0.2">
      <c r="A69" s="364"/>
      <c r="B69" s="364"/>
      <c r="C69" s="165"/>
      <c r="D69" s="165"/>
      <c r="E69" s="165"/>
      <c r="F69" s="195"/>
      <c r="G69" s="165"/>
      <c r="H69" s="165"/>
      <c r="I69" s="165"/>
      <c r="J69" s="165"/>
      <c r="K69" s="77"/>
      <c r="L69" s="77"/>
      <c r="M69" s="82"/>
      <c r="N69" s="196">
        <f>VLOOKUP(M69,'Supporting Documentation'!$A$4:$J$566,10,FALSE)</f>
        <v>0</v>
      </c>
      <c r="O69" s="51"/>
      <c r="P69" s="50"/>
      <c r="Q69" s="157">
        <f>IF(O69="",0,(O69/'PPF Application'!$T$7))</f>
        <v>0</v>
      </c>
      <c r="R69" s="52">
        <f>IF(M69="", 0, (N69/'PPF Application'!$T$7)*O69)</f>
        <v>0</v>
      </c>
      <c r="S69" s="135"/>
      <c r="U69" s="159">
        <f t="shared" si="8"/>
        <v>0</v>
      </c>
      <c r="V69" s="159">
        <f t="shared" si="1"/>
        <v>0</v>
      </c>
      <c r="W69" s="159">
        <f t="shared" si="2"/>
        <v>0</v>
      </c>
      <c r="X69" s="159">
        <f t="shared" si="3"/>
        <v>0</v>
      </c>
      <c r="Y69" s="159">
        <f t="shared" si="4"/>
        <v>0</v>
      </c>
      <c r="Z69" s="11">
        <f t="shared" si="5"/>
        <v>0</v>
      </c>
      <c r="AB69" s="23">
        <f t="shared" si="6"/>
        <v>0</v>
      </c>
      <c r="AC69" s="23">
        <f t="shared" si="7"/>
        <v>0</v>
      </c>
    </row>
    <row r="70" spans="1:29" x14ac:dyDescent="0.2">
      <c r="A70" s="364"/>
      <c r="B70" s="364"/>
      <c r="C70" s="165"/>
      <c r="D70" s="165"/>
      <c r="E70" s="165"/>
      <c r="F70" s="195"/>
      <c r="G70" s="165"/>
      <c r="H70" s="165"/>
      <c r="I70" s="165"/>
      <c r="J70" s="165"/>
      <c r="K70" s="77"/>
      <c r="L70" s="77"/>
      <c r="M70" s="82"/>
      <c r="N70" s="196">
        <f>VLOOKUP(M70,'Supporting Documentation'!$A$4:$J$566,10,FALSE)</f>
        <v>0</v>
      </c>
      <c r="O70" s="51"/>
      <c r="P70" s="50"/>
      <c r="Q70" s="157">
        <f>IF(O70="",0,(O70/'PPF Application'!$T$7))</f>
        <v>0</v>
      </c>
      <c r="R70" s="52">
        <f>IF(M70="", 0, (N70/'PPF Application'!$T$7)*O70)</f>
        <v>0</v>
      </c>
      <c r="S70" s="135"/>
      <c r="U70" s="159">
        <f t="shared" si="8"/>
        <v>0</v>
      </c>
      <c r="V70" s="159">
        <f t="shared" ref="V70:V133" si="9">IF(AND(C70="x",G70="x"),1,0)</f>
        <v>0</v>
      </c>
      <c r="W70" s="159">
        <f t="shared" ref="W70:W133" si="10">IF(AND(D70="x",G70="x"),1,0)</f>
        <v>0</v>
      </c>
      <c r="X70" s="159">
        <f t="shared" ref="X70:X133" si="11">IF(AND(E70="x",G70="x"),1,0)</f>
        <v>0</v>
      </c>
      <c r="Y70" s="159">
        <f t="shared" ref="Y70:Y133" si="12">IF(OR(M70="UNK",M70="TPR",M70="ORP",M70="INC",M70="OTS"),1,0)</f>
        <v>0</v>
      </c>
      <c r="Z70" s="11">
        <f t="shared" ref="Z70:Z133" si="13">IF((AND(AND(AND(K70&lt;=$AA$5,L70&gt;=$AA$5,K70&lt;&gt;"",G70&lt;&gt;"")))),1,0)</f>
        <v>0</v>
      </c>
      <c r="AB70" s="23">
        <f t="shared" ref="AB70:AB133" si="14">IF(H70="x",Q70,0)</f>
        <v>0</v>
      </c>
      <c r="AC70" s="23">
        <f t="shared" ref="AC70:AC133" si="15">IF(P70="x", Q70, 0)</f>
        <v>0</v>
      </c>
    </row>
    <row r="71" spans="1:29" x14ac:dyDescent="0.2">
      <c r="A71" s="364"/>
      <c r="B71" s="364"/>
      <c r="C71" s="165"/>
      <c r="D71" s="165"/>
      <c r="E71" s="165"/>
      <c r="F71" s="195"/>
      <c r="G71" s="165"/>
      <c r="H71" s="165"/>
      <c r="I71" s="165"/>
      <c r="J71" s="165"/>
      <c r="K71" s="77"/>
      <c r="L71" s="77"/>
      <c r="M71" s="82"/>
      <c r="N71" s="196">
        <f>VLOOKUP(M71,'Supporting Documentation'!$A$4:$J$566,10,FALSE)</f>
        <v>0</v>
      </c>
      <c r="O71" s="51"/>
      <c r="P71" s="50"/>
      <c r="Q71" s="157">
        <f>IF(O71="",0,(O71/'PPF Application'!$T$7))</f>
        <v>0</v>
      </c>
      <c r="R71" s="52">
        <f>IF(M71="", 0, (N71/'PPF Application'!$T$7)*O71)</f>
        <v>0</v>
      </c>
      <c r="S71" s="135"/>
      <c r="U71" s="159">
        <f t="shared" ref="U71:U134" si="16">IF(AND(A71="x",G71="x"),1,0)</f>
        <v>0</v>
      </c>
      <c r="V71" s="159">
        <f t="shared" si="9"/>
        <v>0</v>
      </c>
      <c r="W71" s="159">
        <f t="shared" si="10"/>
        <v>0</v>
      </c>
      <c r="X71" s="159">
        <f t="shared" si="11"/>
        <v>0</v>
      </c>
      <c r="Y71" s="159">
        <f t="shared" si="12"/>
        <v>0</v>
      </c>
      <c r="Z71" s="11">
        <f t="shared" si="13"/>
        <v>0</v>
      </c>
      <c r="AB71" s="23">
        <f t="shared" si="14"/>
        <v>0</v>
      </c>
      <c r="AC71" s="23">
        <f t="shared" si="15"/>
        <v>0</v>
      </c>
    </row>
    <row r="72" spans="1:29" x14ac:dyDescent="0.2">
      <c r="A72" s="364"/>
      <c r="B72" s="364"/>
      <c r="C72" s="165"/>
      <c r="D72" s="165"/>
      <c r="E72" s="165"/>
      <c r="F72" s="195"/>
      <c r="G72" s="165"/>
      <c r="H72" s="165"/>
      <c r="I72" s="165"/>
      <c r="J72" s="165"/>
      <c r="K72" s="77"/>
      <c r="L72" s="77"/>
      <c r="M72" s="82"/>
      <c r="N72" s="196">
        <f>VLOOKUP(M72,'Supporting Documentation'!$A$4:$J$566,10,FALSE)</f>
        <v>0</v>
      </c>
      <c r="O72" s="51"/>
      <c r="P72" s="50"/>
      <c r="Q72" s="157">
        <f>IF(O72="",0,(O72/'PPF Application'!$T$7))</f>
        <v>0</v>
      </c>
      <c r="R72" s="52">
        <f>IF(M72="", 0, (N72/'PPF Application'!$T$7)*O72)</f>
        <v>0</v>
      </c>
      <c r="S72" s="135"/>
      <c r="U72" s="159">
        <f t="shared" si="16"/>
        <v>0</v>
      </c>
      <c r="V72" s="159">
        <f t="shared" si="9"/>
        <v>0</v>
      </c>
      <c r="W72" s="159">
        <f t="shared" si="10"/>
        <v>0</v>
      </c>
      <c r="X72" s="159">
        <f t="shared" si="11"/>
        <v>0</v>
      </c>
      <c r="Y72" s="159">
        <f t="shared" si="12"/>
        <v>0</v>
      </c>
      <c r="Z72" s="11">
        <f t="shared" si="13"/>
        <v>0</v>
      </c>
      <c r="AB72" s="23">
        <f t="shared" si="14"/>
        <v>0</v>
      </c>
      <c r="AC72" s="23">
        <f t="shared" si="15"/>
        <v>0</v>
      </c>
    </row>
    <row r="73" spans="1:29" x14ac:dyDescent="0.2">
      <c r="A73" s="364"/>
      <c r="B73" s="364"/>
      <c r="C73" s="165"/>
      <c r="D73" s="165"/>
      <c r="E73" s="165"/>
      <c r="F73" s="195"/>
      <c r="G73" s="165"/>
      <c r="H73" s="165"/>
      <c r="I73" s="165"/>
      <c r="J73" s="165"/>
      <c r="K73" s="77"/>
      <c r="L73" s="77"/>
      <c r="M73" s="82"/>
      <c r="N73" s="196">
        <f>VLOOKUP(M73,'Supporting Documentation'!$A$4:$J$566,10,FALSE)</f>
        <v>0</v>
      </c>
      <c r="O73" s="51"/>
      <c r="P73" s="50"/>
      <c r="Q73" s="157">
        <f>IF(O73="",0,(O73/'PPF Application'!$T$7))</f>
        <v>0</v>
      </c>
      <c r="R73" s="52">
        <f>IF(M73="", 0, (N73/'PPF Application'!$T$7)*O73)</f>
        <v>0</v>
      </c>
      <c r="S73" s="135"/>
      <c r="U73" s="159">
        <f t="shared" si="16"/>
        <v>0</v>
      </c>
      <c r="V73" s="159">
        <f t="shared" si="9"/>
        <v>0</v>
      </c>
      <c r="W73" s="159">
        <f t="shared" si="10"/>
        <v>0</v>
      </c>
      <c r="X73" s="159">
        <f t="shared" si="11"/>
        <v>0</v>
      </c>
      <c r="Y73" s="159">
        <f t="shared" si="12"/>
        <v>0</v>
      </c>
      <c r="Z73" s="11">
        <f t="shared" si="13"/>
        <v>0</v>
      </c>
      <c r="AB73" s="23">
        <f t="shared" si="14"/>
        <v>0</v>
      </c>
      <c r="AC73" s="23">
        <f t="shared" si="15"/>
        <v>0</v>
      </c>
    </row>
    <row r="74" spans="1:29" x14ac:dyDescent="0.2">
      <c r="A74" s="364"/>
      <c r="B74" s="364"/>
      <c r="C74" s="165"/>
      <c r="D74" s="165"/>
      <c r="E74" s="165"/>
      <c r="F74" s="195"/>
      <c r="G74" s="165"/>
      <c r="H74" s="165"/>
      <c r="I74" s="165"/>
      <c r="J74" s="165"/>
      <c r="K74" s="77"/>
      <c r="L74" s="77"/>
      <c r="M74" s="82"/>
      <c r="N74" s="196">
        <f>VLOOKUP(M74,'Supporting Documentation'!$A$4:$J$566,10,FALSE)</f>
        <v>0</v>
      </c>
      <c r="O74" s="51"/>
      <c r="P74" s="50"/>
      <c r="Q74" s="157">
        <f>IF(O74="",0,(O74/'PPF Application'!$T$7))</f>
        <v>0</v>
      </c>
      <c r="R74" s="52">
        <f>IF(M74="", 0, (N74/'PPF Application'!$T$7)*O74)</f>
        <v>0</v>
      </c>
      <c r="S74" s="135"/>
      <c r="U74" s="159">
        <f t="shared" si="16"/>
        <v>0</v>
      </c>
      <c r="V74" s="159">
        <f t="shared" si="9"/>
        <v>0</v>
      </c>
      <c r="W74" s="159">
        <f t="shared" si="10"/>
        <v>0</v>
      </c>
      <c r="X74" s="159">
        <f t="shared" si="11"/>
        <v>0</v>
      </c>
      <c r="Y74" s="159">
        <f t="shared" si="12"/>
        <v>0</v>
      </c>
      <c r="Z74" s="11">
        <f t="shared" si="13"/>
        <v>0</v>
      </c>
      <c r="AB74" s="23">
        <f t="shared" si="14"/>
        <v>0</v>
      </c>
      <c r="AC74" s="23">
        <f t="shared" si="15"/>
        <v>0</v>
      </c>
    </row>
    <row r="75" spans="1:29" x14ac:dyDescent="0.2">
      <c r="A75" s="364"/>
      <c r="B75" s="364"/>
      <c r="C75" s="165"/>
      <c r="D75" s="165"/>
      <c r="E75" s="165"/>
      <c r="F75" s="195"/>
      <c r="G75" s="165"/>
      <c r="H75" s="165"/>
      <c r="I75" s="165"/>
      <c r="J75" s="165"/>
      <c r="K75" s="77"/>
      <c r="L75" s="77"/>
      <c r="M75" s="82"/>
      <c r="N75" s="196">
        <f>VLOOKUP(M75,'Supporting Documentation'!$A$4:$J$566,10,FALSE)</f>
        <v>0</v>
      </c>
      <c r="O75" s="51"/>
      <c r="P75" s="50"/>
      <c r="Q75" s="157">
        <f>IF(O75="",0,(O75/'PPF Application'!$T$7))</f>
        <v>0</v>
      </c>
      <c r="R75" s="52">
        <f>IF(M75="", 0, (N75/'PPF Application'!$T$7)*O75)</f>
        <v>0</v>
      </c>
      <c r="S75" s="135"/>
      <c r="U75" s="159">
        <f t="shared" si="16"/>
        <v>0</v>
      </c>
      <c r="V75" s="159">
        <f t="shared" si="9"/>
        <v>0</v>
      </c>
      <c r="W75" s="159">
        <f t="shared" si="10"/>
        <v>0</v>
      </c>
      <c r="X75" s="159">
        <f t="shared" si="11"/>
        <v>0</v>
      </c>
      <c r="Y75" s="159">
        <f t="shared" si="12"/>
        <v>0</v>
      </c>
      <c r="Z75" s="11">
        <f t="shared" si="13"/>
        <v>0</v>
      </c>
      <c r="AB75" s="23">
        <f t="shared" si="14"/>
        <v>0</v>
      </c>
      <c r="AC75" s="23">
        <f t="shared" si="15"/>
        <v>0</v>
      </c>
    </row>
    <row r="76" spans="1:29" x14ac:dyDescent="0.2">
      <c r="A76" s="364"/>
      <c r="B76" s="364"/>
      <c r="C76" s="165"/>
      <c r="D76" s="165"/>
      <c r="E76" s="165"/>
      <c r="F76" s="195"/>
      <c r="G76" s="165"/>
      <c r="H76" s="165"/>
      <c r="I76" s="165"/>
      <c r="J76" s="165"/>
      <c r="K76" s="77"/>
      <c r="L76" s="77"/>
      <c r="M76" s="82"/>
      <c r="N76" s="196">
        <f>VLOOKUP(M76,'Supporting Documentation'!$A$4:$J$566,10,FALSE)</f>
        <v>0</v>
      </c>
      <c r="O76" s="51"/>
      <c r="P76" s="50"/>
      <c r="Q76" s="157">
        <f>IF(O76="",0,(O76/'PPF Application'!$T$7))</f>
        <v>0</v>
      </c>
      <c r="R76" s="52">
        <f>IF(M76="", 0, (N76/'PPF Application'!$T$7)*O76)</f>
        <v>0</v>
      </c>
      <c r="S76" s="135"/>
      <c r="U76" s="159">
        <f t="shared" si="16"/>
        <v>0</v>
      </c>
      <c r="V76" s="159">
        <f t="shared" si="9"/>
        <v>0</v>
      </c>
      <c r="W76" s="159">
        <f t="shared" si="10"/>
        <v>0</v>
      </c>
      <c r="X76" s="159">
        <f t="shared" si="11"/>
        <v>0</v>
      </c>
      <c r="Y76" s="159">
        <f t="shared" si="12"/>
        <v>0</v>
      </c>
      <c r="Z76" s="11">
        <f t="shared" si="13"/>
        <v>0</v>
      </c>
      <c r="AB76" s="23">
        <f t="shared" si="14"/>
        <v>0</v>
      </c>
      <c r="AC76" s="23">
        <f t="shared" si="15"/>
        <v>0</v>
      </c>
    </row>
    <row r="77" spans="1:29" x14ac:dyDescent="0.2">
      <c r="A77" s="364"/>
      <c r="B77" s="364"/>
      <c r="C77" s="165"/>
      <c r="D77" s="165"/>
      <c r="E77" s="165"/>
      <c r="F77" s="195"/>
      <c r="G77" s="165"/>
      <c r="H77" s="165"/>
      <c r="I77" s="165"/>
      <c r="J77" s="165"/>
      <c r="K77" s="77"/>
      <c r="L77" s="77"/>
      <c r="M77" s="82"/>
      <c r="N77" s="196">
        <f>VLOOKUP(M77,'Supporting Documentation'!$A$4:$J$566,10,FALSE)</f>
        <v>0</v>
      </c>
      <c r="O77" s="51"/>
      <c r="P77" s="50"/>
      <c r="Q77" s="157">
        <f>IF(O77="",0,(O77/'PPF Application'!$T$7))</f>
        <v>0</v>
      </c>
      <c r="R77" s="52">
        <f>IF(M77="", 0, (N77/'PPF Application'!$T$7)*O77)</f>
        <v>0</v>
      </c>
      <c r="S77" s="135"/>
      <c r="U77" s="159">
        <f t="shared" si="16"/>
        <v>0</v>
      </c>
      <c r="V77" s="159">
        <f t="shared" si="9"/>
        <v>0</v>
      </c>
      <c r="W77" s="159">
        <f t="shared" si="10"/>
        <v>0</v>
      </c>
      <c r="X77" s="159">
        <f t="shared" si="11"/>
        <v>0</v>
      </c>
      <c r="Y77" s="159">
        <f t="shared" si="12"/>
        <v>0</v>
      </c>
      <c r="Z77" s="11">
        <f t="shared" si="13"/>
        <v>0</v>
      </c>
      <c r="AB77" s="23">
        <f t="shared" si="14"/>
        <v>0</v>
      </c>
      <c r="AC77" s="23">
        <f t="shared" si="15"/>
        <v>0</v>
      </c>
    </row>
    <row r="78" spans="1:29" x14ac:dyDescent="0.2">
      <c r="A78" s="364"/>
      <c r="B78" s="364"/>
      <c r="C78" s="165"/>
      <c r="D78" s="165"/>
      <c r="E78" s="165"/>
      <c r="F78" s="195"/>
      <c r="G78" s="165"/>
      <c r="H78" s="165"/>
      <c r="I78" s="165"/>
      <c r="J78" s="165"/>
      <c r="K78" s="77"/>
      <c r="L78" s="77"/>
      <c r="M78" s="82"/>
      <c r="N78" s="196">
        <f>VLOOKUP(M78,'Supporting Documentation'!$A$4:$J$566,10,FALSE)</f>
        <v>0</v>
      </c>
      <c r="O78" s="51"/>
      <c r="P78" s="50"/>
      <c r="Q78" s="157">
        <f>IF(O78="",0,(O78/'PPF Application'!$T$7))</f>
        <v>0</v>
      </c>
      <c r="R78" s="52">
        <f>IF(M78="", 0, (N78/'PPF Application'!$T$7)*O78)</f>
        <v>0</v>
      </c>
      <c r="S78" s="135"/>
      <c r="U78" s="159">
        <f t="shared" si="16"/>
        <v>0</v>
      </c>
      <c r="V78" s="159">
        <f t="shared" si="9"/>
        <v>0</v>
      </c>
      <c r="W78" s="159">
        <f t="shared" si="10"/>
        <v>0</v>
      </c>
      <c r="X78" s="159">
        <f t="shared" si="11"/>
        <v>0</v>
      </c>
      <c r="Y78" s="159">
        <f t="shared" si="12"/>
        <v>0</v>
      </c>
      <c r="Z78" s="11">
        <f t="shared" si="13"/>
        <v>0</v>
      </c>
      <c r="AB78" s="23">
        <f t="shared" si="14"/>
        <v>0</v>
      </c>
      <c r="AC78" s="23">
        <f t="shared" si="15"/>
        <v>0</v>
      </c>
    </row>
    <row r="79" spans="1:29" x14ac:dyDescent="0.2">
      <c r="A79" s="364"/>
      <c r="B79" s="364"/>
      <c r="C79" s="165"/>
      <c r="D79" s="165"/>
      <c r="E79" s="165"/>
      <c r="F79" s="195"/>
      <c r="G79" s="165"/>
      <c r="H79" s="165"/>
      <c r="I79" s="165"/>
      <c r="J79" s="165"/>
      <c r="K79" s="77"/>
      <c r="L79" s="77"/>
      <c r="M79" s="82"/>
      <c r="N79" s="196">
        <f>VLOOKUP(M79,'Supporting Documentation'!$A$4:$J$566,10,FALSE)</f>
        <v>0</v>
      </c>
      <c r="O79" s="51"/>
      <c r="P79" s="50"/>
      <c r="Q79" s="157">
        <f>IF(O79="",0,(O79/'PPF Application'!$T$7))</f>
        <v>0</v>
      </c>
      <c r="R79" s="52">
        <f>IF(M79="", 0, (N79/'PPF Application'!$T$7)*O79)</f>
        <v>0</v>
      </c>
      <c r="S79" s="135"/>
      <c r="U79" s="159">
        <f t="shared" si="16"/>
        <v>0</v>
      </c>
      <c r="V79" s="159">
        <f t="shared" si="9"/>
        <v>0</v>
      </c>
      <c r="W79" s="159">
        <f t="shared" si="10"/>
        <v>0</v>
      </c>
      <c r="X79" s="159">
        <f t="shared" si="11"/>
        <v>0</v>
      </c>
      <c r="Y79" s="159">
        <f t="shared" si="12"/>
        <v>0</v>
      </c>
      <c r="Z79" s="11">
        <f t="shared" si="13"/>
        <v>0</v>
      </c>
      <c r="AB79" s="23">
        <f t="shared" si="14"/>
        <v>0</v>
      </c>
      <c r="AC79" s="23">
        <f t="shared" si="15"/>
        <v>0</v>
      </c>
    </row>
    <row r="80" spans="1:29" x14ac:dyDescent="0.2">
      <c r="A80" s="364"/>
      <c r="B80" s="364"/>
      <c r="C80" s="165"/>
      <c r="D80" s="165"/>
      <c r="E80" s="165"/>
      <c r="F80" s="195"/>
      <c r="G80" s="165"/>
      <c r="H80" s="165"/>
      <c r="I80" s="165"/>
      <c r="J80" s="165"/>
      <c r="K80" s="77"/>
      <c r="L80" s="77"/>
      <c r="M80" s="82"/>
      <c r="N80" s="196">
        <f>VLOOKUP(M80,'Supporting Documentation'!$A$4:$J$566,10,FALSE)</f>
        <v>0</v>
      </c>
      <c r="O80" s="51"/>
      <c r="P80" s="50"/>
      <c r="Q80" s="157">
        <f>IF(O80="",0,(O80/'PPF Application'!$T$7))</f>
        <v>0</v>
      </c>
      <c r="R80" s="52">
        <f>IF(M80="", 0, (N80/'PPF Application'!$T$7)*O80)</f>
        <v>0</v>
      </c>
      <c r="S80" s="135"/>
      <c r="U80" s="159">
        <f t="shared" si="16"/>
        <v>0</v>
      </c>
      <c r="V80" s="159">
        <f t="shared" si="9"/>
        <v>0</v>
      </c>
      <c r="W80" s="159">
        <f t="shared" si="10"/>
        <v>0</v>
      </c>
      <c r="X80" s="159">
        <f t="shared" si="11"/>
        <v>0</v>
      </c>
      <c r="Y80" s="159">
        <f t="shared" si="12"/>
        <v>0</v>
      </c>
      <c r="Z80" s="11">
        <f t="shared" si="13"/>
        <v>0</v>
      </c>
      <c r="AB80" s="23">
        <f t="shared" si="14"/>
        <v>0</v>
      </c>
      <c r="AC80" s="23">
        <f t="shared" si="15"/>
        <v>0</v>
      </c>
    </row>
    <row r="81" spans="1:29" x14ac:dyDescent="0.2">
      <c r="A81" s="364"/>
      <c r="B81" s="364"/>
      <c r="C81" s="165"/>
      <c r="D81" s="165"/>
      <c r="E81" s="165"/>
      <c r="F81" s="195"/>
      <c r="G81" s="165"/>
      <c r="H81" s="165"/>
      <c r="I81" s="165"/>
      <c r="J81" s="165"/>
      <c r="K81" s="77"/>
      <c r="L81" s="77"/>
      <c r="M81" s="82"/>
      <c r="N81" s="196">
        <f>VLOOKUP(M81,'Supporting Documentation'!$A$4:$J$566,10,FALSE)</f>
        <v>0</v>
      </c>
      <c r="O81" s="51"/>
      <c r="P81" s="50"/>
      <c r="Q81" s="157">
        <f>IF(O81="",0,(O81/'PPF Application'!$T$7))</f>
        <v>0</v>
      </c>
      <c r="R81" s="52">
        <f>IF(M81="", 0, (N81/'PPF Application'!$T$7)*O81)</f>
        <v>0</v>
      </c>
      <c r="S81" s="135"/>
      <c r="U81" s="159">
        <f t="shared" si="16"/>
        <v>0</v>
      </c>
      <c r="V81" s="159">
        <f t="shared" si="9"/>
        <v>0</v>
      </c>
      <c r="W81" s="159">
        <f t="shared" si="10"/>
        <v>0</v>
      </c>
      <c r="X81" s="159">
        <f t="shared" si="11"/>
        <v>0</v>
      </c>
      <c r="Y81" s="159">
        <f t="shared" si="12"/>
        <v>0</v>
      </c>
      <c r="Z81" s="11">
        <f t="shared" si="13"/>
        <v>0</v>
      </c>
      <c r="AB81" s="23">
        <f t="shared" si="14"/>
        <v>0</v>
      </c>
      <c r="AC81" s="23">
        <f t="shared" si="15"/>
        <v>0</v>
      </c>
    </row>
    <row r="82" spans="1:29" x14ac:dyDescent="0.2">
      <c r="A82" s="364"/>
      <c r="B82" s="364"/>
      <c r="C82" s="165"/>
      <c r="D82" s="165"/>
      <c r="E82" s="165"/>
      <c r="F82" s="195"/>
      <c r="G82" s="165"/>
      <c r="H82" s="165"/>
      <c r="I82" s="165"/>
      <c r="J82" s="165"/>
      <c r="K82" s="77"/>
      <c r="L82" s="77"/>
      <c r="M82" s="82"/>
      <c r="N82" s="196">
        <f>VLOOKUP(M82,'Supporting Documentation'!$A$4:$J$566,10,FALSE)</f>
        <v>0</v>
      </c>
      <c r="O82" s="51"/>
      <c r="P82" s="50"/>
      <c r="Q82" s="157">
        <f>IF(O82="",0,(O82/'PPF Application'!$T$7))</f>
        <v>0</v>
      </c>
      <c r="R82" s="52">
        <f>IF(M82="", 0, (N82/'PPF Application'!$T$7)*O82)</f>
        <v>0</v>
      </c>
      <c r="S82" s="135"/>
      <c r="U82" s="159">
        <f t="shared" si="16"/>
        <v>0</v>
      </c>
      <c r="V82" s="159">
        <f t="shared" si="9"/>
        <v>0</v>
      </c>
      <c r="W82" s="159">
        <f t="shared" si="10"/>
        <v>0</v>
      </c>
      <c r="X82" s="159">
        <f t="shared" si="11"/>
        <v>0</v>
      </c>
      <c r="Y82" s="159">
        <f t="shared" si="12"/>
        <v>0</v>
      </c>
      <c r="Z82" s="11">
        <f t="shared" si="13"/>
        <v>0</v>
      </c>
      <c r="AB82" s="23">
        <f t="shared" si="14"/>
        <v>0</v>
      </c>
      <c r="AC82" s="23">
        <f t="shared" si="15"/>
        <v>0</v>
      </c>
    </row>
    <row r="83" spans="1:29" x14ac:dyDescent="0.2">
      <c r="A83" s="364"/>
      <c r="B83" s="364"/>
      <c r="C83" s="165"/>
      <c r="D83" s="165"/>
      <c r="E83" s="165"/>
      <c r="F83" s="195"/>
      <c r="G83" s="165"/>
      <c r="H83" s="165"/>
      <c r="I83" s="165"/>
      <c r="J83" s="165"/>
      <c r="K83" s="77"/>
      <c r="L83" s="77"/>
      <c r="M83" s="82"/>
      <c r="N83" s="196">
        <f>VLOOKUP(M83,'Supporting Documentation'!$A$4:$J$566,10,FALSE)</f>
        <v>0</v>
      </c>
      <c r="O83" s="51"/>
      <c r="P83" s="50"/>
      <c r="Q83" s="157">
        <f>IF(O83="",0,(O83/'PPF Application'!$T$7))</f>
        <v>0</v>
      </c>
      <c r="R83" s="52">
        <f>IF(M83="", 0, (N83/'PPF Application'!$T$7)*O83)</f>
        <v>0</v>
      </c>
      <c r="S83" s="135"/>
      <c r="U83" s="159">
        <f t="shared" si="16"/>
        <v>0</v>
      </c>
      <c r="V83" s="159">
        <f t="shared" si="9"/>
        <v>0</v>
      </c>
      <c r="W83" s="159">
        <f t="shared" si="10"/>
        <v>0</v>
      </c>
      <c r="X83" s="159">
        <f t="shared" si="11"/>
        <v>0</v>
      </c>
      <c r="Y83" s="159">
        <f t="shared" si="12"/>
        <v>0</v>
      </c>
      <c r="Z83" s="11">
        <f t="shared" si="13"/>
        <v>0</v>
      </c>
      <c r="AB83" s="23">
        <f t="shared" si="14"/>
        <v>0</v>
      </c>
      <c r="AC83" s="23">
        <f t="shared" si="15"/>
        <v>0</v>
      </c>
    </row>
    <row r="84" spans="1:29" x14ac:dyDescent="0.2">
      <c r="A84" s="364"/>
      <c r="B84" s="364"/>
      <c r="C84" s="165"/>
      <c r="D84" s="165"/>
      <c r="E84" s="165"/>
      <c r="F84" s="195"/>
      <c r="G84" s="165"/>
      <c r="H84" s="165"/>
      <c r="I84" s="165"/>
      <c r="J84" s="165"/>
      <c r="K84" s="77"/>
      <c r="L84" s="77"/>
      <c r="M84" s="82"/>
      <c r="N84" s="196">
        <f>VLOOKUP(M84,'Supporting Documentation'!$A$4:$J$566,10,FALSE)</f>
        <v>0</v>
      </c>
      <c r="O84" s="51"/>
      <c r="P84" s="50"/>
      <c r="Q84" s="157">
        <f>IF(O84="",0,(O84/'PPF Application'!$T$7))</f>
        <v>0</v>
      </c>
      <c r="R84" s="52">
        <f>IF(M84="", 0, (N84/'PPF Application'!$T$7)*O84)</f>
        <v>0</v>
      </c>
      <c r="S84" s="135"/>
      <c r="U84" s="159">
        <f t="shared" si="16"/>
        <v>0</v>
      </c>
      <c r="V84" s="159">
        <f t="shared" si="9"/>
        <v>0</v>
      </c>
      <c r="W84" s="159">
        <f t="shared" si="10"/>
        <v>0</v>
      </c>
      <c r="X84" s="159">
        <f t="shared" si="11"/>
        <v>0</v>
      </c>
      <c r="Y84" s="159">
        <f t="shared" si="12"/>
        <v>0</v>
      </c>
      <c r="Z84" s="11">
        <f t="shared" si="13"/>
        <v>0</v>
      </c>
      <c r="AB84" s="23">
        <f t="shared" si="14"/>
        <v>0</v>
      </c>
      <c r="AC84" s="23">
        <f t="shared" si="15"/>
        <v>0</v>
      </c>
    </row>
    <row r="85" spans="1:29" x14ac:dyDescent="0.2">
      <c r="A85" s="364"/>
      <c r="B85" s="364"/>
      <c r="C85" s="165"/>
      <c r="D85" s="165"/>
      <c r="E85" s="165"/>
      <c r="F85" s="195"/>
      <c r="G85" s="165"/>
      <c r="H85" s="165"/>
      <c r="I85" s="165"/>
      <c r="J85" s="165"/>
      <c r="K85" s="77"/>
      <c r="L85" s="77"/>
      <c r="M85" s="82"/>
      <c r="N85" s="196">
        <f>VLOOKUP(M85,'Supporting Documentation'!$A$4:$J$566,10,FALSE)</f>
        <v>0</v>
      </c>
      <c r="O85" s="51"/>
      <c r="P85" s="50"/>
      <c r="Q85" s="157">
        <f>IF(O85="",0,(O85/'PPF Application'!$T$7))</f>
        <v>0</v>
      </c>
      <c r="R85" s="52">
        <f>IF(M85="", 0, (N85/'PPF Application'!$T$7)*O85)</f>
        <v>0</v>
      </c>
      <c r="S85" s="135"/>
      <c r="U85" s="159">
        <f t="shared" si="16"/>
        <v>0</v>
      </c>
      <c r="V85" s="159">
        <f t="shared" si="9"/>
        <v>0</v>
      </c>
      <c r="W85" s="159">
        <f t="shared" si="10"/>
        <v>0</v>
      </c>
      <c r="X85" s="159">
        <f t="shared" si="11"/>
        <v>0</v>
      </c>
      <c r="Y85" s="159">
        <f t="shared" si="12"/>
        <v>0</v>
      </c>
      <c r="Z85" s="11">
        <f t="shared" si="13"/>
        <v>0</v>
      </c>
      <c r="AB85" s="23">
        <f t="shared" si="14"/>
        <v>0</v>
      </c>
      <c r="AC85" s="23">
        <f t="shared" si="15"/>
        <v>0</v>
      </c>
    </row>
    <row r="86" spans="1:29" x14ac:dyDescent="0.2">
      <c r="A86" s="364"/>
      <c r="B86" s="364"/>
      <c r="C86" s="165"/>
      <c r="D86" s="165"/>
      <c r="E86" s="165"/>
      <c r="F86" s="195"/>
      <c r="G86" s="165"/>
      <c r="H86" s="165"/>
      <c r="I86" s="165"/>
      <c r="J86" s="165"/>
      <c r="K86" s="77"/>
      <c r="L86" s="77"/>
      <c r="M86" s="82"/>
      <c r="N86" s="196">
        <f>VLOOKUP(M86,'Supporting Documentation'!$A$4:$J$566,10,FALSE)</f>
        <v>0</v>
      </c>
      <c r="O86" s="51"/>
      <c r="P86" s="50"/>
      <c r="Q86" s="157">
        <f>IF(O86="",0,(O86/'PPF Application'!$T$7))</f>
        <v>0</v>
      </c>
      <c r="R86" s="52">
        <f>IF(M86="", 0, (N86/'PPF Application'!$T$7)*O86)</f>
        <v>0</v>
      </c>
      <c r="S86" s="135"/>
      <c r="U86" s="159">
        <f t="shared" si="16"/>
        <v>0</v>
      </c>
      <c r="V86" s="159">
        <f t="shared" si="9"/>
        <v>0</v>
      </c>
      <c r="W86" s="159">
        <f t="shared" si="10"/>
        <v>0</v>
      </c>
      <c r="X86" s="159">
        <f t="shared" si="11"/>
        <v>0</v>
      </c>
      <c r="Y86" s="159">
        <f t="shared" si="12"/>
        <v>0</v>
      </c>
      <c r="Z86" s="11">
        <f t="shared" si="13"/>
        <v>0</v>
      </c>
      <c r="AB86" s="23">
        <f t="shared" si="14"/>
        <v>0</v>
      </c>
      <c r="AC86" s="23">
        <f t="shared" si="15"/>
        <v>0</v>
      </c>
    </row>
    <row r="87" spans="1:29" x14ac:dyDescent="0.2">
      <c r="A87" s="364"/>
      <c r="B87" s="364"/>
      <c r="C87" s="165"/>
      <c r="D87" s="165"/>
      <c r="E87" s="165"/>
      <c r="F87" s="195"/>
      <c r="G87" s="165"/>
      <c r="H87" s="165"/>
      <c r="I87" s="165"/>
      <c r="J87" s="165"/>
      <c r="K87" s="77"/>
      <c r="L87" s="77"/>
      <c r="M87" s="82"/>
      <c r="N87" s="196">
        <f>VLOOKUP(M87,'Supporting Documentation'!$A$4:$J$566,10,FALSE)</f>
        <v>0</v>
      </c>
      <c r="O87" s="51"/>
      <c r="P87" s="50"/>
      <c r="Q87" s="157">
        <f>IF(O87="",0,(O87/'PPF Application'!$T$7))</f>
        <v>0</v>
      </c>
      <c r="R87" s="52">
        <f>IF(M87="", 0, (N87/'PPF Application'!$T$7)*O87)</f>
        <v>0</v>
      </c>
      <c r="S87" s="135"/>
      <c r="U87" s="159">
        <f t="shared" si="16"/>
        <v>0</v>
      </c>
      <c r="V87" s="159">
        <f t="shared" si="9"/>
        <v>0</v>
      </c>
      <c r="W87" s="159">
        <f t="shared" si="10"/>
        <v>0</v>
      </c>
      <c r="X87" s="159">
        <f t="shared" si="11"/>
        <v>0</v>
      </c>
      <c r="Y87" s="159">
        <f t="shared" si="12"/>
        <v>0</v>
      </c>
      <c r="Z87" s="11">
        <f t="shared" si="13"/>
        <v>0</v>
      </c>
      <c r="AB87" s="23">
        <f t="shared" si="14"/>
        <v>0</v>
      </c>
      <c r="AC87" s="23">
        <f t="shared" si="15"/>
        <v>0</v>
      </c>
    </row>
    <row r="88" spans="1:29" x14ac:dyDescent="0.2">
      <c r="A88" s="364"/>
      <c r="B88" s="364"/>
      <c r="C88" s="165"/>
      <c r="D88" s="165"/>
      <c r="E88" s="165"/>
      <c r="F88" s="195"/>
      <c r="G88" s="165"/>
      <c r="H88" s="165"/>
      <c r="I88" s="165"/>
      <c r="J88" s="165"/>
      <c r="K88" s="77"/>
      <c r="L88" s="77"/>
      <c r="M88" s="82"/>
      <c r="N88" s="196">
        <f>VLOOKUP(M88,'Supporting Documentation'!$A$4:$J$566,10,FALSE)</f>
        <v>0</v>
      </c>
      <c r="O88" s="51"/>
      <c r="P88" s="50"/>
      <c r="Q88" s="157">
        <f>IF(O88="",0,(O88/'PPF Application'!$T$7))</f>
        <v>0</v>
      </c>
      <c r="R88" s="52">
        <f>IF(M88="", 0, (N88/'PPF Application'!$T$7)*O88)</f>
        <v>0</v>
      </c>
      <c r="S88" s="135"/>
      <c r="U88" s="159">
        <f t="shared" si="16"/>
        <v>0</v>
      </c>
      <c r="V88" s="159">
        <f t="shared" si="9"/>
        <v>0</v>
      </c>
      <c r="W88" s="159">
        <f t="shared" si="10"/>
        <v>0</v>
      </c>
      <c r="X88" s="159">
        <f t="shared" si="11"/>
        <v>0</v>
      </c>
      <c r="Y88" s="159">
        <f t="shared" si="12"/>
        <v>0</v>
      </c>
      <c r="Z88" s="11">
        <f t="shared" si="13"/>
        <v>0</v>
      </c>
      <c r="AB88" s="23">
        <f t="shared" si="14"/>
        <v>0</v>
      </c>
      <c r="AC88" s="23">
        <f t="shared" si="15"/>
        <v>0</v>
      </c>
    </row>
    <row r="89" spans="1:29" x14ac:dyDescent="0.2">
      <c r="A89" s="364"/>
      <c r="B89" s="364"/>
      <c r="C89" s="165"/>
      <c r="D89" s="165"/>
      <c r="E89" s="165"/>
      <c r="F89" s="195"/>
      <c r="G89" s="165"/>
      <c r="H89" s="165"/>
      <c r="I89" s="165"/>
      <c r="J89" s="165"/>
      <c r="K89" s="77"/>
      <c r="L89" s="77"/>
      <c r="M89" s="82"/>
      <c r="N89" s="196">
        <f>VLOOKUP(M89,'Supporting Documentation'!$A$4:$J$566,10,FALSE)</f>
        <v>0</v>
      </c>
      <c r="O89" s="51"/>
      <c r="P89" s="50"/>
      <c r="Q89" s="157">
        <f>IF(O89="",0,(O89/'PPF Application'!$T$7))</f>
        <v>0</v>
      </c>
      <c r="R89" s="52">
        <f>IF(M89="", 0, (N89/'PPF Application'!$T$7)*O89)</f>
        <v>0</v>
      </c>
      <c r="S89" s="135"/>
      <c r="U89" s="159">
        <f t="shared" si="16"/>
        <v>0</v>
      </c>
      <c r="V89" s="159">
        <f t="shared" si="9"/>
        <v>0</v>
      </c>
      <c r="W89" s="159">
        <f t="shared" si="10"/>
        <v>0</v>
      </c>
      <c r="X89" s="159">
        <f t="shared" si="11"/>
        <v>0</v>
      </c>
      <c r="Y89" s="159">
        <f t="shared" si="12"/>
        <v>0</v>
      </c>
      <c r="Z89" s="11">
        <f t="shared" si="13"/>
        <v>0</v>
      </c>
      <c r="AB89" s="23">
        <f t="shared" si="14"/>
        <v>0</v>
      </c>
      <c r="AC89" s="23">
        <f t="shared" si="15"/>
        <v>0</v>
      </c>
    </row>
    <row r="90" spans="1:29" x14ac:dyDescent="0.2">
      <c r="A90" s="364"/>
      <c r="B90" s="364"/>
      <c r="C90" s="165"/>
      <c r="D90" s="165"/>
      <c r="E90" s="165"/>
      <c r="F90" s="195"/>
      <c r="G90" s="165"/>
      <c r="H90" s="165"/>
      <c r="I90" s="165"/>
      <c r="J90" s="165"/>
      <c r="K90" s="77"/>
      <c r="L90" s="77"/>
      <c r="M90" s="82"/>
      <c r="N90" s="196">
        <f>VLOOKUP(M90,'Supporting Documentation'!$A$4:$J$566,10,FALSE)</f>
        <v>0</v>
      </c>
      <c r="O90" s="51"/>
      <c r="P90" s="50"/>
      <c r="Q90" s="157">
        <f>IF(O90="",0,(O90/'PPF Application'!$T$7))</f>
        <v>0</v>
      </c>
      <c r="R90" s="52">
        <f>IF(M90="", 0, (N90/'PPF Application'!$T$7)*O90)</f>
        <v>0</v>
      </c>
      <c r="S90" s="135"/>
      <c r="U90" s="159">
        <f t="shared" si="16"/>
        <v>0</v>
      </c>
      <c r="V90" s="159">
        <f t="shared" si="9"/>
        <v>0</v>
      </c>
      <c r="W90" s="159">
        <f t="shared" si="10"/>
        <v>0</v>
      </c>
      <c r="X90" s="159">
        <f t="shared" si="11"/>
        <v>0</v>
      </c>
      <c r="Y90" s="159">
        <f t="shared" si="12"/>
        <v>0</v>
      </c>
      <c r="Z90" s="11">
        <f t="shared" si="13"/>
        <v>0</v>
      </c>
      <c r="AB90" s="23">
        <f t="shared" si="14"/>
        <v>0</v>
      </c>
      <c r="AC90" s="23">
        <f t="shared" si="15"/>
        <v>0</v>
      </c>
    </row>
    <row r="91" spans="1:29" x14ac:dyDescent="0.2">
      <c r="A91" s="364"/>
      <c r="B91" s="364"/>
      <c r="C91" s="165"/>
      <c r="D91" s="165"/>
      <c r="E91" s="165"/>
      <c r="F91" s="195"/>
      <c r="G91" s="165"/>
      <c r="H91" s="165"/>
      <c r="I91" s="165"/>
      <c r="J91" s="165"/>
      <c r="K91" s="77"/>
      <c r="L91" s="77"/>
      <c r="M91" s="82"/>
      <c r="N91" s="196">
        <f>VLOOKUP(M91,'Supporting Documentation'!$A$4:$J$566,10,FALSE)</f>
        <v>0</v>
      </c>
      <c r="O91" s="51"/>
      <c r="P91" s="50"/>
      <c r="Q91" s="157">
        <f>IF(O91="",0,(O91/'PPF Application'!$T$7))</f>
        <v>0</v>
      </c>
      <c r="R91" s="52">
        <f>IF(M91="", 0, (N91/'PPF Application'!$T$7)*O91)</f>
        <v>0</v>
      </c>
      <c r="S91" s="135"/>
      <c r="U91" s="159">
        <f t="shared" si="16"/>
        <v>0</v>
      </c>
      <c r="V91" s="159">
        <f t="shared" si="9"/>
        <v>0</v>
      </c>
      <c r="W91" s="159">
        <f t="shared" si="10"/>
        <v>0</v>
      </c>
      <c r="X91" s="159">
        <f t="shared" si="11"/>
        <v>0</v>
      </c>
      <c r="Y91" s="159">
        <f t="shared" si="12"/>
        <v>0</v>
      </c>
      <c r="Z91" s="11">
        <f t="shared" si="13"/>
        <v>0</v>
      </c>
      <c r="AB91" s="23">
        <f t="shared" si="14"/>
        <v>0</v>
      </c>
      <c r="AC91" s="23">
        <f t="shared" si="15"/>
        <v>0</v>
      </c>
    </row>
    <row r="92" spans="1:29" x14ac:dyDescent="0.2">
      <c r="A92" s="364"/>
      <c r="B92" s="364"/>
      <c r="C92" s="165"/>
      <c r="D92" s="165"/>
      <c r="E92" s="165"/>
      <c r="F92" s="195"/>
      <c r="G92" s="165"/>
      <c r="H92" s="165"/>
      <c r="I92" s="165"/>
      <c r="J92" s="165"/>
      <c r="K92" s="77"/>
      <c r="L92" s="77"/>
      <c r="M92" s="82"/>
      <c r="N92" s="196">
        <f>VLOOKUP(M92,'Supporting Documentation'!$A$4:$J$566,10,FALSE)</f>
        <v>0</v>
      </c>
      <c r="O92" s="51"/>
      <c r="P92" s="50"/>
      <c r="Q92" s="157">
        <f>IF(O92="",0,(O92/'PPF Application'!$T$7))</f>
        <v>0</v>
      </c>
      <c r="R92" s="52">
        <f>IF(M92="", 0, (N92/'PPF Application'!$T$7)*O92)</f>
        <v>0</v>
      </c>
      <c r="S92" s="135"/>
      <c r="U92" s="159">
        <f t="shared" si="16"/>
        <v>0</v>
      </c>
      <c r="V92" s="159">
        <f t="shared" si="9"/>
        <v>0</v>
      </c>
      <c r="W92" s="159">
        <f t="shared" si="10"/>
        <v>0</v>
      </c>
      <c r="X92" s="159">
        <f t="shared" si="11"/>
        <v>0</v>
      </c>
      <c r="Y92" s="159">
        <f t="shared" si="12"/>
        <v>0</v>
      </c>
      <c r="Z92" s="11">
        <f t="shared" si="13"/>
        <v>0</v>
      </c>
      <c r="AB92" s="23">
        <f t="shared" si="14"/>
        <v>0</v>
      </c>
      <c r="AC92" s="23">
        <f t="shared" si="15"/>
        <v>0</v>
      </c>
    </row>
    <row r="93" spans="1:29" x14ac:dyDescent="0.2">
      <c r="A93" s="364"/>
      <c r="B93" s="364"/>
      <c r="C93" s="165"/>
      <c r="D93" s="165"/>
      <c r="E93" s="165"/>
      <c r="F93" s="195"/>
      <c r="G93" s="165"/>
      <c r="H93" s="165"/>
      <c r="I93" s="165"/>
      <c r="J93" s="165"/>
      <c r="K93" s="77"/>
      <c r="L93" s="77"/>
      <c r="M93" s="82"/>
      <c r="N93" s="196">
        <f>VLOOKUP(M93,'Supporting Documentation'!$A$4:$J$566,10,FALSE)</f>
        <v>0</v>
      </c>
      <c r="O93" s="51"/>
      <c r="P93" s="50"/>
      <c r="Q93" s="157">
        <f>IF(O93="",0,(O93/'PPF Application'!$T$7))</f>
        <v>0</v>
      </c>
      <c r="R93" s="52">
        <f>IF(M93="", 0, (N93/'PPF Application'!$T$7)*O93)</f>
        <v>0</v>
      </c>
      <c r="S93" s="135"/>
      <c r="U93" s="159">
        <f t="shared" si="16"/>
        <v>0</v>
      </c>
      <c r="V93" s="159">
        <f t="shared" si="9"/>
        <v>0</v>
      </c>
      <c r="W93" s="159">
        <f t="shared" si="10"/>
        <v>0</v>
      </c>
      <c r="X93" s="159">
        <f t="shared" si="11"/>
        <v>0</v>
      </c>
      <c r="Y93" s="159">
        <f t="shared" si="12"/>
        <v>0</v>
      </c>
      <c r="Z93" s="11">
        <f t="shared" si="13"/>
        <v>0</v>
      </c>
      <c r="AB93" s="23">
        <f t="shared" si="14"/>
        <v>0</v>
      </c>
      <c r="AC93" s="23">
        <f t="shared" si="15"/>
        <v>0</v>
      </c>
    </row>
    <row r="94" spans="1:29" x14ac:dyDescent="0.2">
      <c r="A94" s="364"/>
      <c r="B94" s="364"/>
      <c r="C94" s="165"/>
      <c r="D94" s="165"/>
      <c r="E94" s="165"/>
      <c r="F94" s="195"/>
      <c r="G94" s="165"/>
      <c r="H94" s="165"/>
      <c r="I94" s="165"/>
      <c r="J94" s="165"/>
      <c r="K94" s="77"/>
      <c r="L94" s="77"/>
      <c r="M94" s="82"/>
      <c r="N94" s="196">
        <f>VLOOKUP(M94,'Supporting Documentation'!$A$4:$J$566,10,FALSE)</f>
        <v>0</v>
      </c>
      <c r="O94" s="51"/>
      <c r="P94" s="50"/>
      <c r="Q94" s="157">
        <f>IF(O94="",0,(O94/'PPF Application'!$T$7))</f>
        <v>0</v>
      </c>
      <c r="R94" s="52">
        <f>IF(M94="", 0, (N94/'PPF Application'!$T$7)*O94)</f>
        <v>0</v>
      </c>
      <c r="S94" s="135"/>
      <c r="U94" s="159">
        <f t="shared" si="16"/>
        <v>0</v>
      </c>
      <c r="V94" s="159">
        <f t="shared" si="9"/>
        <v>0</v>
      </c>
      <c r="W94" s="159">
        <f t="shared" si="10"/>
        <v>0</v>
      </c>
      <c r="X94" s="159">
        <f t="shared" si="11"/>
        <v>0</v>
      </c>
      <c r="Y94" s="159">
        <f t="shared" si="12"/>
        <v>0</v>
      </c>
      <c r="Z94" s="11">
        <f t="shared" si="13"/>
        <v>0</v>
      </c>
      <c r="AB94" s="23">
        <f t="shared" si="14"/>
        <v>0</v>
      </c>
      <c r="AC94" s="23">
        <f t="shared" si="15"/>
        <v>0</v>
      </c>
    </row>
    <row r="95" spans="1:29" x14ac:dyDescent="0.2">
      <c r="A95" s="364"/>
      <c r="B95" s="364"/>
      <c r="C95" s="165"/>
      <c r="D95" s="165"/>
      <c r="E95" s="165"/>
      <c r="F95" s="195"/>
      <c r="G95" s="165"/>
      <c r="H95" s="165"/>
      <c r="I95" s="165"/>
      <c r="J95" s="165"/>
      <c r="K95" s="77"/>
      <c r="L95" s="77"/>
      <c r="M95" s="82"/>
      <c r="N95" s="196">
        <f>VLOOKUP(M95,'Supporting Documentation'!$A$4:$J$566,10,FALSE)</f>
        <v>0</v>
      </c>
      <c r="O95" s="51"/>
      <c r="P95" s="50"/>
      <c r="Q95" s="157">
        <f>IF(O95="",0,(O95/'PPF Application'!$T$7))</f>
        <v>0</v>
      </c>
      <c r="R95" s="52">
        <f>IF(M95="", 0, (N95/'PPF Application'!$T$7)*O95)</f>
        <v>0</v>
      </c>
      <c r="S95" s="135"/>
      <c r="U95" s="159">
        <f t="shared" si="16"/>
        <v>0</v>
      </c>
      <c r="V95" s="159">
        <f t="shared" si="9"/>
        <v>0</v>
      </c>
      <c r="W95" s="159">
        <f t="shared" si="10"/>
        <v>0</v>
      </c>
      <c r="X95" s="159">
        <f t="shared" si="11"/>
        <v>0</v>
      </c>
      <c r="Y95" s="159">
        <f t="shared" si="12"/>
        <v>0</v>
      </c>
      <c r="Z95" s="11">
        <f t="shared" si="13"/>
        <v>0</v>
      </c>
      <c r="AB95" s="23">
        <f t="shared" si="14"/>
        <v>0</v>
      </c>
      <c r="AC95" s="23">
        <f t="shared" si="15"/>
        <v>0</v>
      </c>
    </row>
    <row r="96" spans="1:29" x14ac:dyDescent="0.2">
      <c r="A96" s="364"/>
      <c r="B96" s="364"/>
      <c r="C96" s="165"/>
      <c r="D96" s="165"/>
      <c r="E96" s="165"/>
      <c r="F96" s="195"/>
      <c r="G96" s="165"/>
      <c r="H96" s="165"/>
      <c r="I96" s="165"/>
      <c r="J96" s="165"/>
      <c r="K96" s="77"/>
      <c r="L96" s="77"/>
      <c r="M96" s="82"/>
      <c r="N96" s="196">
        <f>VLOOKUP(M96,'Supporting Documentation'!$A$4:$J$566,10,FALSE)</f>
        <v>0</v>
      </c>
      <c r="O96" s="51"/>
      <c r="P96" s="50"/>
      <c r="Q96" s="157">
        <f>IF(O96="",0,(O96/'PPF Application'!$T$7))</f>
        <v>0</v>
      </c>
      <c r="R96" s="52">
        <f>IF(M96="", 0, (N96/'PPF Application'!$T$7)*O96)</f>
        <v>0</v>
      </c>
      <c r="S96" s="135"/>
      <c r="U96" s="159">
        <f t="shared" si="16"/>
        <v>0</v>
      </c>
      <c r="V96" s="159">
        <f t="shared" si="9"/>
        <v>0</v>
      </c>
      <c r="W96" s="159">
        <f t="shared" si="10"/>
        <v>0</v>
      </c>
      <c r="X96" s="159">
        <f t="shared" si="11"/>
        <v>0</v>
      </c>
      <c r="Y96" s="159">
        <f t="shared" si="12"/>
        <v>0</v>
      </c>
      <c r="Z96" s="11">
        <f t="shared" si="13"/>
        <v>0</v>
      </c>
      <c r="AB96" s="23">
        <f t="shared" si="14"/>
        <v>0</v>
      </c>
      <c r="AC96" s="23">
        <f t="shared" si="15"/>
        <v>0</v>
      </c>
    </row>
    <row r="97" spans="1:29" x14ac:dyDescent="0.2">
      <c r="A97" s="364"/>
      <c r="B97" s="364"/>
      <c r="C97" s="165"/>
      <c r="D97" s="165"/>
      <c r="E97" s="165"/>
      <c r="F97" s="195"/>
      <c r="G97" s="165"/>
      <c r="H97" s="165"/>
      <c r="I97" s="165"/>
      <c r="J97" s="165"/>
      <c r="K97" s="77"/>
      <c r="L97" s="77"/>
      <c r="M97" s="82"/>
      <c r="N97" s="196">
        <f>VLOOKUP(M97,'Supporting Documentation'!$A$4:$J$566,10,FALSE)</f>
        <v>0</v>
      </c>
      <c r="O97" s="51"/>
      <c r="P97" s="50"/>
      <c r="Q97" s="157">
        <f>IF(O97="",0,(O97/'PPF Application'!$T$7))</f>
        <v>0</v>
      </c>
      <c r="R97" s="52">
        <f>IF(M97="", 0, (N97/'PPF Application'!$T$7)*O97)</f>
        <v>0</v>
      </c>
      <c r="S97" s="135"/>
      <c r="U97" s="159">
        <f t="shared" si="16"/>
        <v>0</v>
      </c>
      <c r="V97" s="159">
        <f t="shared" si="9"/>
        <v>0</v>
      </c>
      <c r="W97" s="159">
        <f t="shared" si="10"/>
        <v>0</v>
      </c>
      <c r="X97" s="159">
        <f t="shared" si="11"/>
        <v>0</v>
      </c>
      <c r="Y97" s="159">
        <f t="shared" si="12"/>
        <v>0</v>
      </c>
      <c r="Z97" s="11">
        <f t="shared" si="13"/>
        <v>0</v>
      </c>
      <c r="AB97" s="23">
        <f t="shared" si="14"/>
        <v>0</v>
      </c>
      <c r="AC97" s="23">
        <f t="shared" si="15"/>
        <v>0</v>
      </c>
    </row>
    <row r="98" spans="1:29" x14ac:dyDescent="0.2">
      <c r="A98" s="364"/>
      <c r="B98" s="364"/>
      <c r="C98" s="165"/>
      <c r="D98" s="165"/>
      <c r="E98" s="165"/>
      <c r="F98" s="195"/>
      <c r="G98" s="165"/>
      <c r="H98" s="165"/>
      <c r="I98" s="165"/>
      <c r="J98" s="165"/>
      <c r="K98" s="77"/>
      <c r="L98" s="77"/>
      <c r="M98" s="82"/>
      <c r="N98" s="196">
        <f>VLOOKUP(M98,'Supporting Documentation'!$A$4:$J$566,10,FALSE)</f>
        <v>0</v>
      </c>
      <c r="O98" s="51"/>
      <c r="P98" s="50"/>
      <c r="Q98" s="157">
        <f>IF(O98="",0,(O98/'PPF Application'!$T$7))</f>
        <v>0</v>
      </c>
      <c r="R98" s="52">
        <f>IF(M98="", 0, (N98/'PPF Application'!$T$7)*O98)</f>
        <v>0</v>
      </c>
      <c r="S98" s="135"/>
      <c r="U98" s="159">
        <f t="shared" si="16"/>
        <v>0</v>
      </c>
      <c r="V98" s="159">
        <f t="shared" si="9"/>
        <v>0</v>
      </c>
      <c r="W98" s="159">
        <f t="shared" si="10"/>
        <v>0</v>
      </c>
      <c r="X98" s="159">
        <f t="shared" si="11"/>
        <v>0</v>
      </c>
      <c r="Y98" s="159">
        <f t="shared" si="12"/>
        <v>0</v>
      </c>
      <c r="Z98" s="11">
        <f t="shared" si="13"/>
        <v>0</v>
      </c>
      <c r="AB98" s="23">
        <f t="shared" si="14"/>
        <v>0</v>
      </c>
      <c r="AC98" s="23">
        <f t="shared" si="15"/>
        <v>0</v>
      </c>
    </row>
    <row r="99" spans="1:29" x14ac:dyDescent="0.2">
      <c r="A99" s="364"/>
      <c r="B99" s="364"/>
      <c r="C99" s="165"/>
      <c r="D99" s="165"/>
      <c r="E99" s="165"/>
      <c r="F99" s="195"/>
      <c r="G99" s="165"/>
      <c r="H99" s="165"/>
      <c r="I99" s="165"/>
      <c r="J99" s="165"/>
      <c r="K99" s="77"/>
      <c r="L99" s="77"/>
      <c r="M99" s="82"/>
      <c r="N99" s="196">
        <f>VLOOKUP(M99,'Supporting Documentation'!$A$4:$J$566,10,FALSE)</f>
        <v>0</v>
      </c>
      <c r="O99" s="51"/>
      <c r="P99" s="50"/>
      <c r="Q99" s="157">
        <f>IF(O99="",0,(O99/'PPF Application'!$T$7))</f>
        <v>0</v>
      </c>
      <c r="R99" s="52">
        <f>IF(M99="", 0, (N99/'PPF Application'!$T$7)*O99)</f>
        <v>0</v>
      </c>
      <c r="S99" s="135"/>
      <c r="U99" s="159">
        <f t="shared" si="16"/>
        <v>0</v>
      </c>
      <c r="V99" s="159">
        <f t="shared" si="9"/>
        <v>0</v>
      </c>
      <c r="W99" s="159">
        <f t="shared" si="10"/>
        <v>0</v>
      </c>
      <c r="X99" s="159">
        <f t="shared" si="11"/>
        <v>0</v>
      </c>
      <c r="Y99" s="159">
        <f t="shared" si="12"/>
        <v>0</v>
      </c>
      <c r="Z99" s="11">
        <f t="shared" si="13"/>
        <v>0</v>
      </c>
      <c r="AB99" s="23">
        <f t="shared" si="14"/>
        <v>0</v>
      </c>
      <c r="AC99" s="23">
        <f t="shared" si="15"/>
        <v>0</v>
      </c>
    </row>
    <row r="100" spans="1:29" x14ac:dyDescent="0.2">
      <c r="A100" s="364"/>
      <c r="B100" s="364"/>
      <c r="C100" s="165"/>
      <c r="D100" s="165"/>
      <c r="E100" s="165"/>
      <c r="F100" s="195"/>
      <c r="G100" s="165"/>
      <c r="H100" s="165"/>
      <c r="I100" s="165"/>
      <c r="J100" s="165"/>
      <c r="K100" s="77"/>
      <c r="L100" s="77"/>
      <c r="M100" s="82"/>
      <c r="N100" s="196">
        <f>VLOOKUP(M100,'Supporting Documentation'!$A$4:$J$566,10,FALSE)</f>
        <v>0</v>
      </c>
      <c r="O100" s="51"/>
      <c r="P100" s="50"/>
      <c r="Q100" s="157">
        <f>IF(O100="",0,(O100/'PPF Application'!$T$7))</f>
        <v>0</v>
      </c>
      <c r="R100" s="52">
        <f>IF(M100="", 0, (N100/'PPF Application'!$T$7)*O100)</f>
        <v>0</v>
      </c>
      <c r="S100" s="135"/>
      <c r="U100" s="159">
        <f t="shared" si="16"/>
        <v>0</v>
      </c>
      <c r="V100" s="159">
        <f t="shared" si="9"/>
        <v>0</v>
      </c>
      <c r="W100" s="159">
        <f t="shared" si="10"/>
        <v>0</v>
      </c>
      <c r="X100" s="159">
        <f t="shared" si="11"/>
        <v>0</v>
      </c>
      <c r="Y100" s="159">
        <f t="shared" si="12"/>
        <v>0</v>
      </c>
      <c r="Z100" s="11">
        <f t="shared" si="13"/>
        <v>0</v>
      </c>
      <c r="AB100" s="23">
        <f t="shared" si="14"/>
        <v>0</v>
      </c>
      <c r="AC100" s="23">
        <f t="shared" si="15"/>
        <v>0</v>
      </c>
    </row>
    <row r="101" spans="1:29" x14ac:dyDescent="0.2">
      <c r="A101" s="364"/>
      <c r="B101" s="364"/>
      <c r="C101" s="165"/>
      <c r="D101" s="165"/>
      <c r="E101" s="165"/>
      <c r="F101" s="195"/>
      <c r="G101" s="165"/>
      <c r="H101" s="165"/>
      <c r="I101" s="165"/>
      <c r="J101" s="165"/>
      <c r="K101" s="77"/>
      <c r="L101" s="77"/>
      <c r="M101" s="82"/>
      <c r="N101" s="196">
        <f>VLOOKUP(M101,'Supporting Documentation'!$A$4:$J$566,10,FALSE)</f>
        <v>0</v>
      </c>
      <c r="O101" s="51"/>
      <c r="P101" s="50"/>
      <c r="Q101" s="157">
        <f>IF(O101="",0,(O101/'PPF Application'!$T$7))</f>
        <v>0</v>
      </c>
      <c r="R101" s="52">
        <f>IF(M101="", 0, (N101/'PPF Application'!$T$7)*O101)</f>
        <v>0</v>
      </c>
      <c r="S101" s="135"/>
      <c r="U101" s="159">
        <f t="shared" si="16"/>
        <v>0</v>
      </c>
      <c r="V101" s="159">
        <f t="shared" si="9"/>
        <v>0</v>
      </c>
      <c r="W101" s="159">
        <f t="shared" si="10"/>
        <v>0</v>
      </c>
      <c r="X101" s="159">
        <f t="shared" si="11"/>
        <v>0</v>
      </c>
      <c r="Y101" s="159">
        <f t="shared" si="12"/>
        <v>0</v>
      </c>
      <c r="Z101" s="11">
        <f t="shared" si="13"/>
        <v>0</v>
      </c>
      <c r="AB101" s="23">
        <f t="shared" si="14"/>
        <v>0</v>
      </c>
      <c r="AC101" s="23">
        <f t="shared" si="15"/>
        <v>0</v>
      </c>
    </row>
    <row r="102" spans="1:29" x14ac:dyDescent="0.2">
      <c r="A102" s="364"/>
      <c r="B102" s="364"/>
      <c r="C102" s="165"/>
      <c r="D102" s="165"/>
      <c r="E102" s="165"/>
      <c r="F102" s="195"/>
      <c r="G102" s="165"/>
      <c r="H102" s="165"/>
      <c r="I102" s="165"/>
      <c r="J102" s="165"/>
      <c r="K102" s="77"/>
      <c r="L102" s="77"/>
      <c r="M102" s="82"/>
      <c r="N102" s="196">
        <f>VLOOKUP(M102,'Supporting Documentation'!$A$4:$J$566,10,FALSE)</f>
        <v>0</v>
      </c>
      <c r="O102" s="51"/>
      <c r="P102" s="50"/>
      <c r="Q102" s="157">
        <f>IF(O102="",0,(O102/'PPF Application'!$T$7))</f>
        <v>0</v>
      </c>
      <c r="R102" s="52">
        <f>IF(M102="", 0, (N102/'PPF Application'!$T$7)*O102)</f>
        <v>0</v>
      </c>
      <c r="S102" s="135"/>
      <c r="U102" s="159">
        <f t="shared" si="16"/>
        <v>0</v>
      </c>
      <c r="V102" s="159">
        <f t="shared" si="9"/>
        <v>0</v>
      </c>
      <c r="W102" s="159">
        <f t="shared" si="10"/>
        <v>0</v>
      </c>
      <c r="X102" s="159">
        <f t="shared" si="11"/>
        <v>0</v>
      </c>
      <c r="Y102" s="159">
        <f t="shared" si="12"/>
        <v>0</v>
      </c>
      <c r="Z102" s="11">
        <f t="shared" si="13"/>
        <v>0</v>
      </c>
      <c r="AB102" s="23">
        <f t="shared" si="14"/>
        <v>0</v>
      </c>
      <c r="AC102" s="23">
        <f t="shared" si="15"/>
        <v>0</v>
      </c>
    </row>
    <row r="103" spans="1:29" x14ac:dyDescent="0.2">
      <c r="A103" s="364"/>
      <c r="B103" s="364"/>
      <c r="C103" s="165"/>
      <c r="D103" s="165"/>
      <c r="E103" s="165"/>
      <c r="F103" s="195"/>
      <c r="G103" s="165"/>
      <c r="H103" s="165"/>
      <c r="I103" s="165"/>
      <c r="J103" s="165"/>
      <c r="K103" s="77"/>
      <c r="L103" s="77"/>
      <c r="M103" s="82"/>
      <c r="N103" s="196">
        <f>VLOOKUP(M103,'Supporting Documentation'!$A$4:$J$566,10,FALSE)</f>
        <v>0</v>
      </c>
      <c r="O103" s="51"/>
      <c r="P103" s="50"/>
      <c r="Q103" s="157">
        <f>IF(O103="",0,(O103/'PPF Application'!$T$7))</f>
        <v>0</v>
      </c>
      <c r="R103" s="52">
        <f>IF(M103="", 0, (N103/'PPF Application'!$T$7)*O103)</f>
        <v>0</v>
      </c>
      <c r="S103" s="135"/>
      <c r="U103" s="159">
        <f t="shared" si="16"/>
        <v>0</v>
      </c>
      <c r="V103" s="159">
        <f t="shared" si="9"/>
        <v>0</v>
      </c>
      <c r="W103" s="159">
        <f t="shared" si="10"/>
        <v>0</v>
      </c>
      <c r="X103" s="159">
        <f t="shared" si="11"/>
        <v>0</v>
      </c>
      <c r="Y103" s="159">
        <f t="shared" si="12"/>
        <v>0</v>
      </c>
      <c r="Z103" s="11">
        <f t="shared" si="13"/>
        <v>0</v>
      </c>
      <c r="AB103" s="23">
        <f t="shared" si="14"/>
        <v>0</v>
      </c>
      <c r="AC103" s="23">
        <f t="shared" si="15"/>
        <v>0</v>
      </c>
    </row>
    <row r="104" spans="1:29" x14ac:dyDescent="0.2">
      <c r="A104" s="364"/>
      <c r="B104" s="364"/>
      <c r="C104" s="165"/>
      <c r="D104" s="165"/>
      <c r="E104" s="165"/>
      <c r="F104" s="195"/>
      <c r="G104" s="165"/>
      <c r="H104" s="165"/>
      <c r="I104" s="165"/>
      <c r="J104" s="165"/>
      <c r="K104" s="77"/>
      <c r="L104" s="77"/>
      <c r="M104" s="82"/>
      <c r="N104" s="196">
        <f>VLOOKUP(M104,'Supporting Documentation'!$A$4:$J$566,10,FALSE)</f>
        <v>0</v>
      </c>
      <c r="O104" s="51"/>
      <c r="P104" s="50"/>
      <c r="Q104" s="157">
        <f>IF(O104="",0,(O104/'PPF Application'!$T$7))</f>
        <v>0</v>
      </c>
      <c r="R104" s="52">
        <f>IF(M104="", 0, (N104/'PPF Application'!$T$7)*O104)</f>
        <v>0</v>
      </c>
      <c r="S104" s="135"/>
      <c r="U104" s="159">
        <f t="shared" si="16"/>
        <v>0</v>
      </c>
      <c r="V104" s="159">
        <f t="shared" si="9"/>
        <v>0</v>
      </c>
      <c r="W104" s="159">
        <f t="shared" si="10"/>
        <v>0</v>
      </c>
      <c r="X104" s="159">
        <f t="shared" si="11"/>
        <v>0</v>
      </c>
      <c r="Y104" s="159">
        <f t="shared" si="12"/>
        <v>0</v>
      </c>
      <c r="Z104" s="11">
        <f t="shared" si="13"/>
        <v>0</v>
      </c>
      <c r="AB104" s="23">
        <f t="shared" si="14"/>
        <v>0</v>
      </c>
      <c r="AC104" s="23">
        <f t="shared" si="15"/>
        <v>0</v>
      </c>
    </row>
    <row r="105" spans="1:29" x14ac:dyDescent="0.2">
      <c r="A105" s="364"/>
      <c r="B105" s="364"/>
      <c r="C105" s="165"/>
      <c r="D105" s="165"/>
      <c r="E105" s="165"/>
      <c r="F105" s="195"/>
      <c r="G105" s="165"/>
      <c r="H105" s="165"/>
      <c r="I105" s="165"/>
      <c r="J105" s="165"/>
      <c r="K105" s="77"/>
      <c r="L105" s="77"/>
      <c r="M105" s="82"/>
      <c r="N105" s="196">
        <f>VLOOKUP(M105,'Supporting Documentation'!$A$4:$J$566,10,FALSE)</f>
        <v>0</v>
      </c>
      <c r="O105" s="51"/>
      <c r="P105" s="50"/>
      <c r="Q105" s="157">
        <f>IF(O105="",0,(O105/'PPF Application'!$T$7))</f>
        <v>0</v>
      </c>
      <c r="R105" s="52">
        <f>IF(M105="", 0, (N105/'PPF Application'!$T$7)*O105)</f>
        <v>0</v>
      </c>
      <c r="S105" s="135"/>
      <c r="U105" s="159">
        <f t="shared" si="16"/>
        <v>0</v>
      </c>
      <c r="V105" s="159">
        <f t="shared" si="9"/>
        <v>0</v>
      </c>
      <c r="W105" s="159">
        <f t="shared" si="10"/>
        <v>0</v>
      </c>
      <c r="X105" s="159">
        <f t="shared" si="11"/>
        <v>0</v>
      </c>
      <c r="Y105" s="159">
        <f t="shared" si="12"/>
        <v>0</v>
      </c>
      <c r="Z105" s="11">
        <f t="shared" si="13"/>
        <v>0</v>
      </c>
      <c r="AB105" s="23">
        <f t="shared" si="14"/>
        <v>0</v>
      </c>
      <c r="AC105" s="23">
        <f t="shared" si="15"/>
        <v>0</v>
      </c>
    </row>
    <row r="106" spans="1:29" x14ac:dyDescent="0.2">
      <c r="A106" s="364"/>
      <c r="B106" s="364"/>
      <c r="C106" s="165"/>
      <c r="D106" s="165"/>
      <c r="E106" s="165"/>
      <c r="F106" s="195"/>
      <c r="G106" s="165"/>
      <c r="H106" s="165"/>
      <c r="I106" s="165"/>
      <c r="J106" s="165"/>
      <c r="K106" s="77"/>
      <c r="L106" s="77"/>
      <c r="M106" s="82"/>
      <c r="N106" s="196">
        <f>VLOOKUP(M106,'Supporting Documentation'!$A$4:$J$566,10,FALSE)</f>
        <v>0</v>
      </c>
      <c r="O106" s="51"/>
      <c r="P106" s="50"/>
      <c r="Q106" s="157">
        <f>IF(O106="",0,(O106/'PPF Application'!$T$7))</f>
        <v>0</v>
      </c>
      <c r="R106" s="52">
        <f>IF(M106="", 0, (N106/'PPF Application'!$T$7)*O106)</f>
        <v>0</v>
      </c>
      <c r="S106" s="135"/>
      <c r="U106" s="159">
        <f t="shared" si="16"/>
        <v>0</v>
      </c>
      <c r="V106" s="159">
        <f t="shared" si="9"/>
        <v>0</v>
      </c>
      <c r="W106" s="159">
        <f t="shared" si="10"/>
        <v>0</v>
      </c>
      <c r="X106" s="159">
        <f t="shared" si="11"/>
        <v>0</v>
      </c>
      <c r="Y106" s="159">
        <f t="shared" si="12"/>
        <v>0</v>
      </c>
      <c r="Z106" s="11">
        <f t="shared" si="13"/>
        <v>0</v>
      </c>
      <c r="AB106" s="23">
        <f t="shared" si="14"/>
        <v>0</v>
      </c>
      <c r="AC106" s="23">
        <f t="shared" si="15"/>
        <v>0</v>
      </c>
    </row>
    <row r="107" spans="1:29" x14ac:dyDescent="0.2">
      <c r="A107" s="364"/>
      <c r="B107" s="364"/>
      <c r="C107" s="165"/>
      <c r="D107" s="165"/>
      <c r="E107" s="165"/>
      <c r="F107" s="195"/>
      <c r="G107" s="165"/>
      <c r="H107" s="165"/>
      <c r="I107" s="165"/>
      <c r="J107" s="165"/>
      <c r="K107" s="77"/>
      <c r="L107" s="77"/>
      <c r="M107" s="82"/>
      <c r="N107" s="196">
        <f>VLOOKUP(M107,'Supporting Documentation'!$A$4:$J$566,10,FALSE)</f>
        <v>0</v>
      </c>
      <c r="O107" s="51"/>
      <c r="P107" s="50"/>
      <c r="Q107" s="157">
        <f>IF(O107="",0,(O107/'PPF Application'!$T$7))</f>
        <v>0</v>
      </c>
      <c r="R107" s="52">
        <f>IF(M107="", 0, (N107/'PPF Application'!$T$7)*O107)</f>
        <v>0</v>
      </c>
      <c r="S107" s="135"/>
      <c r="U107" s="159">
        <f t="shared" si="16"/>
        <v>0</v>
      </c>
      <c r="V107" s="159">
        <f t="shared" si="9"/>
        <v>0</v>
      </c>
      <c r="W107" s="159">
        <f t="shared" si="10"/>
        <v>0</v>
      </c>
      <c r="X107" s="159">
        <f t="shared" si="11"/>
        <v>0</v>
      </c>
      <c r="Y107" s="159">
        <f t="shared" si="12"/>
        <v>0</v>
      </c>
      <c r="Z107" s="11">
        <f t="shared" si="13"/>
        <v>0</v>
      </c>
      <c r="AB107" s="23">
        <f t="shared" si="14"/>
        <v>0</v>
      </c>
      <c r="AC107" s="23">
        <f t="shared" si="15"/>
        <v>0</v>
      </c>
    </row>
    <row r="108" spans="1:29" x14ac:dyDescent="0.2">
      <c r="A108" s="364"/>
      <c r="B108" s="364"/>
      <c r="C108" s="165"/>
      <c r="D108" s="165"/>
      <c r="E108" s="165"/>
      <c r="F108" s="195"/>
      <c r="G108" s="165"/>
      <c r="H108" s="165"/>
      <c r="I108" s="165"/>
      <c r="J108" s="165"/>
      <c r="K108" s="77"/>
      <c r="L108" s="77"/>
      <c r="M108" s="82"/>
      <c r="N108" s="196">
        <f>VLOOKUP(M108,'Supporting Documentation'!$A$4:$J$566,10,FALSE)</f>
        <v>0</v>
      </c>
      <c r="O108" s="51"/>
      <c r="P108" s="50"/>
      <c r="Q108" s="157">
        <f>IF(O108="",0,(O108/'PPF Application'!$T$7))</f>
        <v>0</v>
      </c>
      <c r="R108" s="52">
        <f>IF(M108="", 0, (N108/'PPF Application'!$T$7)*O108)</f>
        <v>0</v>
      </c>
      <c r="S108" s="135"/>
      <c r="U108" s="159">
        <f t="shared" si="16"/>
        <v>0</v>
      </c>
      <c r="V108" s="159">
        <f t="shared" si="9"/>
        <v>0</v>
      </c>
      <c r="W108" s="159">
        <f t="shared" si="10"/>
        <v>0</v>
      </c>
      <c r="X108" s="159">
        <f t="shared" si="11"/>
        <v>0</v>
      </c>
      <c r="Y108" s="159">
        <f t="shared" si="12"/>
        <v>0</v>
      </c>
      <c r="Z108" s="11">
        <f t="shared" si="13"/>
        <v>0</v>
      </c>
      <c r="AB108" s="23">
        <f t="shared" si="14"/>
        <v>0</v>
      </c>
      <c r="AC108" s="23">
        <f t="shared" si="15"/>
        <v>0</v>
      </c>
    </row>
    <row r="109" spans="1:29" x14ac:dyDescent="0.2">
      <c r="A109" s="364"/>
      <c r="B109" s="364"/>
      <c r="C109" s="165"/>
      <c r="D109" s="165"/>
      <c r="E109" s="165"/>
      <c r="F109" s="195"/>
      <c r="G109" s="165"/>
      <c r="H109" s="165"/>
      <c r="I109" s="165"/>
      <c r="J109" s="165"/>
      <c r="K109" s="77"/>
      <c r="L109" s="77"/>
      <c r="M109" s="82"/>
      <c r="N109" s="196">
        <f>VLOOKUP(M109,'Supporting Documentation'!$A$4:$J$566,10,FALSE)</f>
        <v>0</v>
      </c>
      <c r="O109" s="51"/>
      <c r="P109" s="50"/>
      <c r="Q109" s="157">
        <f>IF(O109="",0,(O109/'PPF Application'!$T$7))</f>
        <v>0</v>
      </c>
      <c r="R109" s="52">
        <f>IF(M109="", 0, (N109/'PPF Application'!$T$7)*O109)</f>
        <v>0</v>
      </c>
      <c r="S109" s="135"/>
      <c r="U109" s="159">
        <f t="shared" si="16"/>
        <v>0</v>
      </c>
      <c r="V109" s="159">
        <f t="shared" si="9"/>
        <v>0</v>
      </c>
      <c r="W109" s="159">
        <f t="shared" si="10"/>
        <v>0</v>
      </c>
      <c r="X109" s="159">
        <f t="shared" si="11"/>
        <v>0</v>
      </c>
      <c r="Y109" s="159">
        <f t="shared" si="12"/>
        <v>0</v>
      </c>
      <c r="Z109" s="11">
        <f t="shared" si="13"/>
        <v>0</v>
      </c>
      <c r="AB109" s="23">
        <f t="shared" si="14"/>
        <v>0</v>
      </c>
      <c r="AC109" s="23">
        <f t="shared" si="15"/>
        <v>0</v>
      </c>
    </row>
    <row r="110" spans="1:29" x14ac:dyDescent="0.2">
      <c r="A110" s="364"/>
      <c r="B110" s="364"/>
      <c r="C110" s="165"/>
      <c r="D110" s="165"/>
      <c r="E110" s="165"/>
      <c r="F110" s="195"/>
      <c r="G110" s="165"/>
      <c r="H110" s="165"/>
      <c r="I110" s="165"/>
      <c r="J110" s="165"/>
      <c r="K110" s="77"/>
      <c r="L110" s="77"/>
      <c r="M110" s="82"/>
      <c r="N110" s="196">
        <f>VLOOKUP(M110,'Supporting Documentation'!$A$4:$J$566,10,FALSE)</f>
        <v>0</v>
      </c>
      <c r="O110" s="51"/>
      <c r="P110" s="50"/>
      <c r="Q110" s="157">
        <f>IF(O110="",0,(O110/'PPF Application'!$T$7))</f>
        <v>0</v>
      </c>
      <c r="R110" s="52">
        <f>IF(M110="", 0, (N110/'PPF Application'!$T$7)*O110)</f>
        <v>0</v>
      </c>
      <c r="S110" s="135"/>
      <c r="U110" s="159">
        <f t="shared" si="16"/>
        <v>0</v>
      </c>
      <c r="V110" s="159">
        <f t="shared" si="9"/>
        <v>0</v>
      </c>
      <c r="W110" s="159">
        <f t="shared" si="10"/>
        <v>0</v>
      </c>
      <c r="X110" s="159">
        <f t="shared" si="11"/>
        <v>0</v>
      </c>
      <c r="Y110" s="159">
        <f t="shared" si="12"/>
        <v>0</v>
      </c>
      <c r="Z110" s="11">
        <f t="shared" si="13"/>
        <v>0</v>
      </c>
      <c r="AB110" s="23">
        <f t="shared" si="14"/>
        <v>0</v>
      </c>
      <c r="AC110" s="23">
        <f t="shared" si="15"/>
        <v>0</v>
      </c>
    </row>
    <row r="111" spans="1:29" x14ac:dyDescent="0.2">
      <c r="A111" s="364"/>
      <c r="B111" s="364"/>
      <c r="C111" s="165"/>
      <c r="D111" s="165"/>
      <c r="E111" s="165"/>
      <c r="F111" s="195"/>
      <c r="G111" s="165"/>
      <c r="H111" s="165"/>
      <c r="I111" s="165"/>
      <c r="J111" s="165"/>
      <c r="K111" s="77"/>
      <c r="L111" s="77"/>
      <c r="M111" s="82"/>
      <c r="N111" s="196">
        <f>VLOOKUP(M111,'Supporting Documentation'!$A$4:$J$566,10,FALSE)</f>
        <v>0</v>
      </c>
      <c r="O111" s="51"/>
      <c r="P111" s="50"/>
      <c r="Q111" s="157">
        <f>IF(O111="",0,(O111/'PPF Application'!$T$7))</f>
        <v>0</v>
      </c>
      <c r="R111" s="52">
        <f>IF(M111="", 0, (N111/'PPF Application'!$T$7)*O111)</f>
        <v>0</v>
      </c>
      <c r="S111" s="135"/>
      <c r="U111" s="159">
        <f t="shared" si="16"/>
        <v>0</v>
      </c>
      <c r="V111" s="159">
        <f t="shared" si="9"/>
        <v>0</v>
      </c>
      <c r="W111" s="159">
        <f t="shared" si="10"/>
        <v>0</v>
      </c>
      <c r="X111" s="159">
        <f t="shared" si="11"/>
        <v>0</v>
      </c>
      <c r="Y111" s="159">
        <f t="shared" si="12"/>
        <v>0</v>
      </c>
      <c r="Z111" s="11">
        <f t="shared" si="13"/>
        <v>0</v>
      </c>
      <c r="AB111" s="23">
        <f t="shared" si="14"/>
        <v>0</v>
      </c>
      <c r="AC111" s="23">
        <f t="shared" si="15"/>
        <v>0</v>
      </c>
    </row>
    <row r="112" spans="1:29" x14ac:dyDescent="0.2">
      <c r="A112" s="364"/>
      <c r="B112" s="364"/>
      <c r="C112" s="165"/>
      <c r="D112" s="165"/>
      <c r="E112" s="165"/>
      <c r="F112" s="195"/>
      <c r="G112" s="165"/>
      <c r="H112" s="165"/>
      <c r="I112" s="165"/>
      <c r="J112" s="165"/>
      <c r="K112" s="77"/>
      <c r="L112" s="77"/>
      <c r="M112" s="82"/>
      <c r="N112" s="196">
        <f>VLOOKUP(M112,'Supporting Documentation'!$A$4:$J$566,10,FALSE)</f>
        <v>0</v>
      </c>
      <c r="O112" s="51"/>
      <c r="P112" s="50"/>
      <c r="Q112" s="157">
        <f>IF(O112="",0,(O112/'PPF Application'!$T$7))</f>
        <v>0</v>
      </c>
      <c r="R112" s="52">
        <f>IF(M112="", 0, (N112/'PPF Application'!$T$7)*O112)</f>
        <v>0</v>
      </c>
      <c r="S112" s="135"/>
      <c r="U112" s="159">
        <f t="shared" si="16"/>
        <v>0</v>
      </c>
      <c r="V112" s="159">
        <f t="shared" si="9"/>
        <v>0</v>
      </c>
      <c r="W112" s="159">
        <f t="shared" si="10"/>
        <v>0</v>
      </c>
      <c r="X112" s="159">
        <f t="shared" si="11"/>
        <v>0</v>
      </c>
      <c r="Y112" s="159">
        <f t="shared" si="12"/>
        <v>0</v>
      </c>
      <c r="Z112" s="11">
        <f t="shared" si="13"/>
        <v>0</v>
      </c>
      <c r="AB112" s="23">
        <f t="shared" si="14"/>
        <v>0</v>
      </c>
      <c r="AC112" s="23">
        <f t="shared" si="15"/>
        <v>0</v>
      </c>
    </row>
    <row r="113" spans="1:29" x14ac:dyDescent="0.2">
      <c r="A113" s="364"/>
      <c r="B113" s="364"/>
      <c r="C113" s="165"/>
      <c r="D113" s="165"/>
      <c r="E113" s="165"/>
      <c r="F113" s="195"/>
      <c r="G113" s="165"/>
      <c r="H113" s="165"/>
      <c r="I113" s="165"/>
      <c r="J113" s="165"/>
      <c r="K113" s="77"/>
      <c r="L113" s="77"/>
      <c r="M113" s="82"/>
      <c r="N113" s="196">
        <f>VLOOKUP(M113,'Supporting Documentation'!$A$4:$J$566,10,FALSE)</f>
        <v>0</v>
      </c>
      <c r="O113" s="51"/>
      <c r="P113" s="50"/>
      <c r="Q113" s="157">
        <f>IF(O113="",0,(O113/'PPF Application'!$T$7))</f>
        <v>0</v>
      </c>
      <c r="R113" s="52">
        <f>IF(M113="", 0, (N113/'PPF Application'!$T$7)*O113)</f>
        <v>0</v>
      </c>
      <c r="S113" s="135"/>
      <c r="U113" s="159">
        <f t="shared" si="16"/>
        <v>0</v>
      </c>
      <c r="V113" s="159">
        <f t="shared" si="9"/>
        <v>0</v>
      </c>
      <c r="W113" s="159">
        <f t="shared" si="10"/>
        <v>0</v>
      </c>
      <c r="X113" s="159">
        <f t="shared" si="11"/>
        <v>0</v>
      </c>
      <c r="Y113" s="159">
        <f t="shared" si="12"/>
        <v>0</v>
      </c>
      <c r="Z113" s="11">
        <f t="shared" si="13"/>
        <v>0</v>
      </c>
      <c r="AB113" s="23">
        <f t="shared" si="14"/>
        <v>0</v>
      </c>
      <c r="AC113" s="23">
        <f t="shared" si="15"/>
        <v>0</v>
      </c>
    </row>
    <row r="114" spans="1:29" x14ac:dyDescent="0.2">
      <c r="A114" s="364"/>
      <c r="B114" s="364"/>
      <c r="C114" s="165"/>
      <c r="D114" s="165"/>
      <c r="E114" s="165"/>
      <c r="F114" s="195"/>
      <c r="G114" s="165"/>
      <c r="H114" s="165"/>
      <c r="I114" s="165"/>
      <c r="J114" s="165"/>
      <c r="K114" s="77"/>
      <c r="L114" s="77"/>
      <c r="M114" s="82"/>
      <c r="N114" s="196">
        <f>VLOOKUP(M114,'Supporting Documentation'!$A$4:$J$566,10,FALSE)</f>
        <v>0</v>
      </c>
      <c r="O114" s="51"/>
      <c r="P114" s="50"/>
      <c r="Q114" s="157">
        <f>IF(O114="",0,(O114/'PPF Application'!$T$7))</f>
        <v>0</v>
      </c>
      <c r="R114" s="52">
        <f>IF(M114="", 0, (N114/'PPF Application'!$T$7)*O114)</f>
        <v>0</v>
      </c>
      <c r="S114" s="135"/>
      <c r="U114" s="159">
        <f t="shared" si="16"/>
        <v>0</v>
      </c>
      <c r="V114" s="159">
        <f t="shared" si="9"/>
        <v>0</v>
      </c>
      <c r="W114" s="159">
        <f t="shared" si="10"/>
        <v>0</v>
      </c>
      <c r="X114" s="159">
        <f t="shared" si="11"/>
        <v>0</v>
      </c>
      <c r="Y114" s="159">
        <f t="shared" si="12"/>
        <v>0</v>
      </c>
      <c r="Z114" s="11">
        <f t="shared" si="13"/>
        <v>0</v>
      </c>
      <c r="AB114" s="23">
        <f t="shared" si="14"/>
        <v>0</v>
      </c>
      <c r="AC114" s="23">
        <f t="shared" si="15"/>
        <v>0</v>
      </c>
    </row>
    <row r="115" spans="1:29" x14ac:dyDescent="0.2">
      <c r="A115" s="364"/>
      <c r="B115" s="364"/>
      <c r="C115" s="165"/>
      <c r="D115" s="165"/>
      <c r="E115" s="165"/>
      <c r="F115" s="195"/>
      <c r="G115" s="165"/>
      <c r="H115" s="165"/>
      <c r="I115" s="165"/>
      <c r="J115" s="165"/>
      <c r="K115" s="77"/>
      <c r="L115" s="77"/>
      <c r="M115" s="82"/>
      <c r="N115" s="196">
        <f>VLOOKUP(M115,'Supporting Documentation'!$A$4:$J$566,10,FALSE)</f>
        <v>0</v>
      </c>
      <c r="O115" s="51"/>
      <c r="P115" s="50"/>
      <c r="Q115" s="157">
        <f>IF(O115="",0,(O115/'PPF Application'!$T$7))</f>
        <v>0</v>
      </c>
      <c r="R115" s="52">
        <f>IF(M115="", 0, (N115/'PPF Application'!$T$7)*O115)</f>
        <v>0</v>
      </c>
      <c r="S115" s="135"/>
      <c r="U115" s="159">
        <f t="shared" si="16"/>
        <v>0</v>
      </c>
      <c r="V115" s="159">
        <f t="shared" si="9"/>
        <v>0</v>
      </c>
      <c r="W115" s="159">
        <f t="shared" si="10"/>
        <v>0</v>
      </c>
      <c r="X115" s="159">
        <f t="shared" si="11"/>
        <v>0</v>
      </c>
      <c r="Y115" s="159">
        <f t="shared" si="12"/>
        <v>0</v>
      </c>
      <c r="Z115" s="11">
        <f t="shared" si="13"/>
        <v>0</v>
      </c>
      <c r="AB115" s="23">
        <f t="shared" si="14"/>
        <v>0</v>
      </c>
      <c r="AC115" s="23">
        <f t="shared" si="15"/>
        <v>0</v>
      </c>
    </row>
    <row r="116" spans="1:29" x14ac:dyDescent="0.2">
      <c r="A116" s="364"/>
      <c r="B116" s="364"/>
      <c r="C116" s="165"/>
      <c r="D116" s="165"/>
      <c r="E116" s="165"/>
      <c r="F116" s="195"/>
      <c r="G116" s="165"/>
      <c r="H116" s="165"/>
      <c r="I116" s="165"/>
      <c r="J116" s="165"/>
      <c r="K116" s="77"/>
      <c r="L116" s="77"/>
      <c r="M116" s="82"/>
      <c r="N116" s="196">
        <f>VLOOKUP(M116,'Supporting Documentation'!$A$4:$J$566,10,FALSE)</f>
        <v>0</v>
      </c>
      <c r="O116" s="51"/>
      <c r="P116" s="50"/>
      <c r="Q116" s="157">
        <f>IF(O116="",0,(O116/'PPF Application'!$T$7))</f>
        <v>0</v>
      </c>
      <c r="R116" s="52">
        <f>IF(M116="", 0, (N116/'PPF Application'!$T$7)*O116)</f>
        <v>0</v>
      </c>
      <c r="S116" s="135"/>
      <c r="U116" s="159">
        <f t="shared" si="16"/>
        <v>0</v>
      </c>
      <c r="V116" s="159">
        <f t="shared" si="9"/>
        <v>0</v>
      </c>
      <c r="W116" s="159">
        <f t="shared" si="10"/>
        <v>0</v>
      </c>
      <c r="X116" s="159">
        <f t="shared" si="11"/>
        <v>0</v>
      </c>
      <c r="Y116" s="159">
        <f t="shared" si="12"/>
        <v>0</v>
      </c>
      <c r="Z116" s="11">
        <f t="shared" si="13"/>
        <v>0</v>
      </c>
      <c r="AB116" s="23">
        <f t="shared" si="14"/>
        <v>0</v>
      </c>
      <c r="AC116" s="23">
        <f t="shared" si="15"/>
        <v>0</v>
      </c>
    </row>
    <row r="117" spans="1:29" x14ac:dyDescent="0.2">
      <c r="A117" s="364"/>
      <c r="B117" s="364"/>
      <c r="C117" s="165"/>
      <c r="D117" s="165"/>
      <c r="E117" s="165"/>
      <c r="F117" s="195"/>
      <c r="G117" s="165"/>
      <c r="H117" s="165"/>
      <c r="I117" s="165"/>
      <c r="J117" s="165"/>
      <c r="K117" s="77"/>
      <c r="L117" s="77"/>
      <c r="M117" s="82"/>
      <c r="N117" s="196">
        <f>VLOOKUP(M117,'Supporting Documentation'!$A$4:$J$566,10,FALSE)</f>
        <v>0</v>
      </c>
      <c r="O117" s="51"/>
      <c r="P117" s="50"/>
      <c r="Q117" s="157">
        <f>IF(O117="",0,(O117/'PPF Application'!$T$7))</f>
        <v>0</v>
      </c>
      <c r="R117" s="52">
        <f>IF(M117="", 0, (N117/'PPF Application'!$T$7)*O117)</f>
        <v>0</v>
      </c>
      <c r="S117" s="135"/>
      <c r="U117" s="159">
        <f t="shared" si="16"/>
        <v>0</v>
      </c>
      <c r="V117" s="159">
        <f t="shared" si="9"/>
        <v>0</v>
      </c>
      <c r="W117" s="159">
        <f t="shared" si="10"/>
        <v>0</v>
      </c>
      <c r="X117" s="159">
        <f t="shared" si="11"/>
        <v>0</v>
      </c>
      <c r="Y117" s="159">
        <f t="shared" si="12"/>
        <v>0</v>
      </c>
      <c r="Z117" s="11">
        <f t="shared" si="13"/>
        <v>0</v>
      </c>
      <c r="AB117" s="23">
        <f t="shared" si="14"/>
        <v>0</v>
      </c>
      <c r="AC117" s="23">
        <f t="shared" si="15"/>
        <v>0</v>
      </c>
    </row>
    <row r="118" spans="1:29" x14ac:dyDescent="0.2">
      <c r="A118" s="364"/>
      <c r="B118" s="364"/>
      <c r="C118" s="165"/>
      <c r="D118" s="165"/>
      <c r="E118" s="165"/>
      <c r="F118" s="195"/>
      <c r="G118" s="165"/>
      <c r="H118" s="165"/>
      <c r="I118" s="165"/>
      <c r="J118" s="165"/>
      <c r="K118" s="77"/>
      <c r="L118" s="77"/>
      <c r="M118" s="82"/>
      <c r="N118" s="196">
        <f>VLOOKUP(M118,'Supporting Documentation'!$A$4:$J$566,10,FALSE)</f>
        <v>0</v>
      </c>
      <c r="O118" s="51"/>
      <c r="P118" s="50"/>
      <c r="Q118" s="157">
        <f>IF(O118="",0,(O118/'PPF Application'!$T$7))</f>
        <v>0</v>
      </c>
      <c r="R118" s="52">
        <f>IF(M118="", 0, (N118/'PPF Application'!$T$7)*O118)</f>
        <v>0</v>
      </c>
      <c r="S118" s="135"/>
      <c r="U118" s="159">
        <f t="shared" si="16"/>
        <v>0</v>
      </c>
      <c r="V118" s="159">
        <f t="shared" si="9"/>
        <v>0</v>
      </c>
      <c r="W118" s="159">
        <f t="shared" si="10"/>
        <v>0</v>
      </c>
      <c r="X118" s="159">
        <f t="shared" si="11"/>
        <v>0</v>
      </c>
      <c r="Y118" s="159">
        <f t="shared" si="12"/>
        <v>0</v>
      </c>
      <c r="Z118" s="11">
        <f t="shared" si="13"/>
        <v>0</v>
      </c>
      <c r="AB118" s="23">
        <f t="shared" si="14"/>
        <v>0</v>
      </c>
      <c r="AC118" s="23">
        <f t="shared" si="15"/>
        <v>0</v>
      </c>
    </row>
    <row r="119" spans="1:29" x14ac:dyDescent="0.2">
      <c r="A119" s="364"/>
      <c r="B119" s="364"/>
      <c r="C119" s="165"/>
      <c r="D119" s="165"/>
      <c r="E119" s="165"/>
      <c r="F119" s="195"/>
      <c r="G119" s="165"/>
      <c r="H119" s="165"/>
      <c r="I119" s="165"/>
      <c r="J119" s="165"/>
      <c r="K119" s="77"/>
      <c r="L119" s="77"/>
      <c r="M119" s="82"/>
      <c r="N119" s="196">
        <f>VLOOKUP(M119,'Supporting Documentation'!$A$4:$J$566,10,FALSE)</f>
        <v>0</v>
      </c>
      <c r="O119" s="51"/>
      <c r="P119" s="50"/>
      <c r="Q119" s="157">
        <f>IF(O119="",0,(O119/'PPF Application'!$T$7))</f>
        <v>0</v>
      </c>
      <c r="R119" s="52">
        <f>IF(M119="", 0, (N119/'PPF Application'!$T$7)*O119)</f>
        <v>0</v>
      </c>
      <c r="S119" s="135"/>
      <c r="U119" s="159">
        <f t="shared" si="16"/>
        <v>0</v>
      </c>
      <c r="V119" s="159">
        <f t="shared" si="9"/>
        <v>0</v>
      </c>
      <c r="W119" s="159">
        <f t="shared" si="10"/>
        <v>0</v>
      </c>
      <c r="X119" s="159">
        <f t="shared" si="11"/>
        <v>0</v>
      </c>
      <c r="Y119" s="159">
        <f t="shared" si="12"/>
        <v>0</v>
      </c>
      <c r="Z119" s="11">
        <f t="shared" si="13"/>
        <v>0</v>
      </c>
      <c r="AB119" s="23">
        <f t="shared" si="14"/>
        <v>0</v>
      </c>
      <c r="AC119" s="23">
        <f t="shared" si="15"/>
        <v>0</v>
      </c>
    </row>
    <row r="120" spans="1:29" x14ac:dyDescent="0.2">
      <c r="A120" s="364"/>
      <c r="B120" s="364"/>
      <c r="C120" s="165"/>
      <c r="D120" s="165"/>
      <c r="E120" s="165"/>
      <c r="F120" s="195"/>
      <c r="G120" s="165"/>
      <c r="H120" s="165"/>
      <c r="I120" s="165"/>
      <c r="J120" s="165"/>
      <c r="K120" s="77"/>
      <c r="L120" s="77"/>
      <c r="M120" s="82"/>
      <c r="N120" s="196">
        <f>VLOOKUP(M120,'Supporting Documentation'!$A$4:$J$566,10,FALSE)</f>
        <v>0</v>
      </c>
      <c r="O120" s="51"/>
      <c r="P120" s="50"/>
      <c r="Q120" s="157">
        <f>IF(O120="",0,(O120/'PPF Application'!$T$7))</f>
        <v>0</v>
      </c>
      <c r="R120" s="52">
        <f>IF(M120="", 0, (N120/'PPF Application'!$T$7)*O120)</f>
        <v>0</v>
      </c>
      <c r="S120" s="135"/>
      <c r="U120" s="159">
        <f t="shared" si="16"/>
        <v>0</v>
      </c>
      <c r="V120" s="159">
        <f t="shared" si="9"/>
        <v>0</v>
      </c>
      <c r="W120" s="159">
        <f t="shared" si="10"/>
        <v>0</v>
      </c>
      <c r="X120" s="159">
        <f t="shared" si="11"/>
        <v>0</v>
      </c>
      <c r="Y120" s="159">
        <f t="shared" si="12"/>
        <v>0</v>
      </c>
      <c r="Z120" s="11">
        <f t="shared" si="13"/>
        <v>0</v>
      </c>
      <c r="AB120" s="23">
        <f t="shared" si="14"/>
        <v>0</v>
      </c>
      <c r="AC120" s="23">
        <f t="shared" si="15"/>
        <v>0</v>
      </c>
    </row>
    <row r="121" spans="1:29" x14ac:dyDescent="0.2">
      <c r="A121" s="364"/>
      <c r="B121" s="364"/>
      <c r="C121" s="165"/>
      <c r="D121" s="165"/>
      <c r="E121" s="165"/>
      <c r="F121" s="195"/>
      <c r="G121" s="165"/>
      <c r="H121" s="165"/>
      <c r="I121" s="165"/>
      <c r="J121" s="165"/>
      <c r="K121" s="77"/>
      <c r="L121" s="77"/>
      <c r="M121" s="82"/>
      <c r="N121" s="196">
        <f>VLOOKUP(M121,'Supporting Documentation'!$A$4:$J$566,10,FALSE)</f>
        <v>0</v>
      </c>
      <c r="O121" s="51"/>
      <c r="P121" s="50"/>
      <c r="Q121" s="157">
        <f>IF(O121="",0,(O121/'PPF Application'!$T$7))</f>
        <v>0</v>
      </c>
      <c r="R121" s="52">
        <f>IF(M121="", 0, (N121/'PPF Application'!$T$7)*O121)</f>
        <v>0</v>
      </c>
      <c r="S121" s="135"/>
      <c r="U121" s="159">
        <f t="shared" si="16"/>
        <v>0</v>
      </c>
      <c r="V121" s="159">
        <f t="shared" si="9"/>
        <v>0</v>
      </c>
      <c r="W121" s="159">
        <f t="shared" si="10"/>
        <v>0</v>
      </c>
      <c r="X121" s="159">
        <f t="shared" si="11"/>
        <v>0</v>
      </c>
      <c r="Y121" s="159">
        <f t="shared" si="12"/>
        <v>0</v>
      </c>
      <c r="Z121" s="11">
        <f t="shared" si="13"/>
        <v>0</v>
      </c>
      <c r="AB121" s="23">
        <f t="shared" si="14"/>
        <v>0</v>
      </c>
      <c r="AC121" s="23">
        <f t="shared" si="15"/>
        <v>0</v>
      </c>
    </row>
    <row r="122" spans="1:29" x14ac:dyDescent="0.2">
      <c r="A122" s="364"/>
      <c r="B122" s="364"/>
      <c r="C122" s="165"/>
      <c r="D122" s="165"/>
      <c r="E122" s="165"/>
      <c r="F122" s="195"/>
      <c r="G122" s="165"/>
      <c r="H122" s="165"/>
      <c r="I122" s="165"/>
      <c r="J122" s="165"/>
      <c r="K122" s="77"/>
      <c r="L122" s="77"/>
      <c r="M122" s="82"/>
      <c r="N122" s="196">
        <f>VLOOKUP(M122,'Supporting Documentation'!$A$4:$J$566,10,FALSE)</f>
        <v>0</v>
      </c>
      <c r="O122" s="51"/>
      <c r="P122" s="50"/>
      <c r="Q122" s="157">
        <f>IF(O122="",0,(O122/'PPF Application'!$T$7))</f>
        <v>0</v>
      </c>
      <c r="R122" s="52">
        <f>IF(M122="", 0, (N122/'PPF Application'!$T$7)*O122)</f>
        <v>0</v>
      </c>
      <c r="S122" s="135"/>
      <c r="U122" s="159">
        <f t="shared" si="16"/>
        <v>0</v>
      </c>
      <c r="V122" s="159">
        <f t="shared" si="9"/>
        <v>0</v>
      </c>
      <c r="W122" s="159">
        <f t="shared" si="10"/>
        <v>0</v>
      </c>
      <c r="X122" s="159">
        <f t="shared" si="11"/>
        <v>0</v>
      </c>
      <c r="Y122" s="159">
        <f t="shared" si="12"/>
        <v>0</v>
      </c>
      <c r="Z122" s="11">
        <f t="shared" si="13"/>
        <v>0</v>
      </c>
      <c r="AB122" s="23">
        <f t="shared" si="14"/>
        <v>0</v>
      </c>
      <c r="AC122" s="23">
        <f t="shared" si="15"/>
        <v>0</v>
      </c>
    </row>
    <row r="123" spans="1:29" x14ac:dyDescent="0.2">
      <c r="A123" s="364"/>
      <c r="B123" s="364"/>
      <c r="C123" s="165"/>
      <c r="D123" s="165"/>
      <c r="E123" s="165"/>
      <c r="F123" s="195"/>
      <c r="G123" s="165"/>
      <c r="H123" s="165"/>
      <c r="I123" s="165"/>
      <c r="J123" s="165"/>
      <c r="K123" s="77"/>
      <c r="L123" s="77"/>
      <c r="M123" s="82"/>
      <c r="N123" s="196">
        <f>VLOOKUP(M123,'Supporting Documentation'!$A$4:$J$566,10,FALSE)</f>
        <v>0</v>
      </c>
      <c r="O123" s="51"/>
      <c r="P123" s="50"/>
      <c r="Q123" s="157">
        <f>IF(O123="",0,(O123/'PPF Application'!$T$7))</f>
        <v>0</v>
      </c>
      <c r="R123" s="52">
        <f>IF(M123="", 0, (N123/'PPF Application'!$T$7)*O123)</f>
        <v>0</v>
      </c>
      <c r="S123" s="135"/>
      <c r="U123" s="159">
        <f t="shared" si="16"/>
        <v>0</v>
      </c>
      <c r="V123" s="159">
        <f t="shared" si="9"/>
        <v>0</v>
      </c>
      <c r="W123" s="159">
        <f t="shared" si="10"/>
        <v>0</v>
      </c>
      <c r="X123" s="159">
        <f t="shared" si="11"/>
        <v>0</v>
      </c>
      <c r="Y123" s="159">
        <f t="shared" si="12"/>
        <v>0</v>
      </c>
      <c r="Z123" s="11">
        <f t="shared" si="13"/>
        <v>0</v>
      </c>
      <c r="AB123" s="23">
        <f t="shared" si="14"/>
        <v>0</v>
      </c>
      <c r="AC123" s="23">
        <f t="shared" si="15"/>
        <v>0</v>
      </c>
    </row>
    <row r="124" spans="1:29" x14ac:dyDescent="0.2">
      <c r="A124" s="364"/>
      <c r="B124" s="364"/>
      <c r="C124" s="165"/>
      <c r="D124" s="165"/>
      <c r="E124" s="165"/>
      <c r="F124" s="195"/>
      <c r="G124" s="165"/>
      <c r="H124" s="165"/>
      <c r="I124" s="165"/>
      <c r="J124" s="165"/>
      <c r="K124" s="77"/>
      <c r="L124" s="77"/>
      <c r="M124" s="82"/>
      <c r="N124" s="196">
        <f>VLOOKUP(M124,'Supporting Documentation'!$A$4:$J$566,10,FALSE)</f>
        <v>0</v>
      </c>
      <c r="O124" s="51"/>
      <c r="P124" s="50"/>
      <c r="Q124" s="157">
        <f>IF(O124="",0,(O124/'PPF Application'!$T$7))</f>
        <v>0</v>
      </c>
      <c r="R124" s="52">
        <f>IF(M124="", 0, (N124/'PPF Application'!$T$7)*O124)</f>
        <v>0</v>
      </c>
      <c r="S124" s="135"/>
      <c r="U124" s="159">
        <f t="shared" si="16"/>
        <v>0</v>
      </c>
      <c r="V124" s="159">
        <f t="shared" si="9"/>
        <v>0</v>
      </c>
      <c r="W124" s="159">
        <f t="shared" si="10"/>
        <v>0</v>
      </c>
      <c r="X124" s="159">
        <f t="shared" si="11"/>
        <v>0</v>
      </c>
      <c r="Y124" s="159">
        <f t="shared" si="12"/>
        <v>0</v>
      </c>
      <c r="Z124" s="11">
        <f t="shared" si="13"/>
        <v>0</v>
      </c>
      <c r="AB124" s="23">
        <f t="shared" si="14"/>
        <v>0</v>
      </c>
      <c r="AC124" s="23">
        <f t="shared" si="15"/>
        <v>0</v>
      </c>
    </row>
    <row r="125" spans="1:29" x14ac:dyDescent="0.2">
      <c r="A125" s="364"/>
      <c r="B125" s="364"/>
      <c r="C125" s="165"/>
      <c r="D125" s="165"/>
      <c r="E125" s="165"/>
      <c r="F125" s="195"/>
      <c r="G125" s="165"/>
      <c r="H125" s="165"/>
      <c r="I125" s="165"/>
      <c r="J125" s="165"/>
      <c r="K125" s="77"/>
      <c r="L125" s="77"/>
      <c r="M125" s="82"/>
      <c r="N125" s="196">
        <f>VLOOKUP(M125,'Supporting Documentation'!$A$4:$J$566,10,FALSE)</f>
        <v>0</v>
      </c>
      <c r="O125" s="51"/>
      <c r="P125" s="50"/>
      <c r="Q125" s="157">
        <f>IF(O125="",0,(O125/'PPF Application'!$T$7))</f>
        <v>0</v>
      </c>
      <c r="R125" s="52">
        <f>IF(M125="", 0, (N125/'PPF Application'!$T$7)*O125)</f>
        <v>0</v>
      </c>
      <c r="S125" s="135"/>
      <c r="U125" s="159">
        <f t="shared" si="16"/>
        <v>0</v>
      </c>
      <c r="V125" s="159">
        <f t="shared" si="9"/>
        <v>0</v>
      </c>
      <c r="W125" s="159">
        <f t="shared" si="10"/>
        <v>0</v>
      </c>
      <c r="X125" s="159">
        <f t="shared" si="11"/>
        <v>0</v>
      </c>
      <c r="Y125" s="159">
        <f t="shared" si="12"/>
        <v>0</v>
      </c>
      <c r="Z125" s="11">
        <f t="shared" si="13"/>
        <v>0</v>
      </c>
      <c r="AB125" s="23">
        <f t="shared" si="14"/>
        <v>0</v>
      </c>
      <c r="AC125" s="23">
        <f t="shared" si="15"/>
        <v>0</v>
      </c>
    </row>
    <row r="126" spans="1:29" x14ac:dyDescent="0.2">
      <c r="A126" s="364"/>
      <c r="B126" s="364"/>
      <c r="C126" s="165"/>
      <c r="D126" s="165"/>
      <c r="E126" s="165"/>
      <c r="F126" s="195"/>
      <c r="G126" s="165"/>
      <c r="H126" s="165"/>
      <c r="I126" s="165"/>
      <c r="J126" s="165"/>
      <c r="K126" s="77"/>
      <c r="L126" s="77"/>
      <c r="M126" s="82"/>
      <c r="N126" s="196">
        <f>VLOOKUP(M126,'Supporting Documentation'!$A$4:$J$566,10,FALSE)</f>
        <v>0</v>
      </c>
      <c r="O126" s="51"/>
      <c r="P126" s="50"/>
      <c r="Q126" s="157">
        <f>IF(O126="",0,(O126/'PPF Application'!$T$7))</f>
        <v>0</v>
      </c>
      <c r="R126" s="52">
        <f>IF(M126="", 0, (N126/'PPF Application'!$T$7)*O126)</f>
        <v>0</v>
      </c>
      <c r="S126" s="135"/>
      <c r="U126" s="159">
        <f t="shared" si="16"/>
        <v>0</v>
      </c>
      <c r="V126" s="159">
        <f t="shared" si="9"/>
        <v>0</v>
      </c>
      <c r="W126" s="159">
        <f t="shared" si="10"/>
        <v>0</v>
      </c>
      <c r="X126" s="159">
        <f t="shared" si="11"/>
        <v>0</v>
      </c>
      <c r="Y126" s="159">
        <f t="shared" si="12"/>
        <v>0</v>
      </c>
      <c r="Z126" s="11">
        <f t="shared" si="13"/>
        <v>0</v>
      </c>
      <c r="AB126" s="23">
        <f t="shared" si="14"/>
        <v>0</v>
      </c>
      <c r="AC126" s="23">
        <f t="shared" si="15"/>
        <v>0</v>
      </c>
    </row>
    <row r="127" spans="1:29" x14ac:dyDescent="0.2">
      <c r="A127" s="364"/>
      <c r="B127" s="364"/>
      <c r="C127" s="165"/>
      <c r="D127" s="165"/>
      <c r="E127" s="165"/>
      <c r="F127" s="195"/>
      <c r="G127" s="165"/>
      <c r="H127" s="165"/>
      <c r="I127" s="165"/>
      <c r="J127" s="165"/>
      <c r="K127" s="77"/>
      <c r="L127" s="77"/>
      <c r="M127" s="82"/>
      <c r="N127" s="196">
        <f>VLOOKUP(M127,'Supporting Documentation'!$A$4:$J$566,10,FALSE)</f>
        <v>0</v>
      </c>
      <c r="O127" s="51"/>
      <c r="P127" s="50"/>
      <c r="Q127" s="157">
        <f>IF(O127="",0,(O127/'PPF Application'!$T$7))</f>
        <v>0</v>
      </c>
      <c r="R127" s="52">
        <f>IF(M127="", 0, (N127/'PPF Application'!$T$7)*O127)</f>
        <v>0</v>
      </c>
      <c r="S127" s="135"/>
      <c r="U127" s="159">
        <f t="shared" si="16"/>
        <v>0</v>
      </c>
      <c r="V127" s="159">
        <f t="shared" si="9"/>
        <v>0</v>
      </c>
      <c r="W127" s="159">
        <f t="shared" si="10"/>
        <v>0</v>
      </c>
      <c r="X127" s="159">
        <f t="shared" si="11"/>
        <v>0</v>
      </c>
      <c r="Y127" s="159">
        <f t="shared" si="12"/>
        <v>0</v>
      </c>
      <c r="Z127" s="11">
        <f t="shared" si="13"/>
        <v>0</v>
      </c>
      <c r="AB127" s="23">
        <f t="shared" si="14"/>
        <v>0</v>
      </c>
      <c r="AC127" s="23">
        <f t="shared" si="15"/>
        <v>0</v>
      </c>
    </row>
    <row r="128" spans="1:29" x14ac:dyDescent="0.2">
      <c r="A128" s="364"/>
      <c r="B128" s="364"/>
      <c r="C128" s="165"/>
      <c r="D128" s="165"/>
      <c r="E128" s="165"/>
      <c r="F128" s="195"/>
      <c r="G128" s="165"/>
      <c r="H128" s="165"/>
      <c r="I128" s="165"/>
      <c r="J128" s="165"/>
      <c r="K128" s="77"/>
      <c r="L128" s="77"/>
      <c r="M128" s="82"/>
      <c r="N128" s="196">
        <f>VLOOKUP(M128,'Supporting Documentation'!$A$4:$J$566,10,FALSE)</f>
        <v>0</v>
      </c>
      <c r="O128" s="51"/>
      <c r="P128" s="50"/>
      <c r="Q128" s="157">
        <f>IF(O128="",0,(O128/'PPF Application'!$T$7))</f>
        <v>0</v>
      </c>
      <c r="R128" s="52">
        <f>IF(M128="", 0, (N128/'PPF Application'!$T$7)*O128)</f>
        <v>0</v>
      </c>
      <c r="S128" s="135"/>
      <c r="U128" s="159">
        <f t="shared" si="16"/>
        <v>0</v>
      </c>
      <c r="V128" s="159">
        <f t="shared" si="9"/>
        <v>0</v>
      </c>
      <c r="W128" s="159">
        <f t="shared" si="10"/>
        <v>0</v>
      </c>
      <c r="X128" s="159">
        <f t="shared" si="11"/>
        <v>0</v>
      </c>
      <c r="Y128" s="159">
        <f t="shared" si="12"/>
        <v>0</v>
      </c>
      <c r="Z128" s="11">
        <f t="shared" si="13"/>
        <v>0</v>
      </c>
      <c r="AB128" s="23">
        <f t="shared" si="14"/>
        <v>0</v>
      </c>
      <c r="AC128" s="23">
        <f t="shared" si="15"/>
        <v>0</v>
      </c>
    </row>
    <row r="129" spans="1:29" x14ac:dyDescent="0.2">
      <c r="A129" s="364"/>
      <c r="B129" s="364"/>
      <c r="C129" s="165"/>
      <c r="D129" s="165"/>
      <c r="E129" s="165"/>
      <c r="F129" s="195"/>
      <c r="G129" s="165"/>
      <c r="H129" s="165"/>
      <c r="I129" s="165"/>
      <c r="J129" s="165"/>
      <c r="K129" s="77"/>
      <c r="L129" s="77"/>
      <c r="M129" s="82"/>
      <c r="N129" s="196">
        <f>VLOOKUP(M129,'Supporting Documentation'!$A$4:$J$566,10,FALSE)</f>
        <v>0</v>
      </c>
      <c r="O129" s="51"/>
      <c r="P129" s="50"/>
      <c r="Q129" s="157">
        <f>IF(O129="",0,(O129/'PPF Application'!$T$7))</f>
        <v>0</v>
      </c>
      <c r="R129" s="52">
        <f>IF(M129="", 0, (N129/'PPF Application'!$T$7)*O129)</f>
        <v>0</v>
      </c>
      <c r="S129" s="135"/>
      <c r="U129" s="159">
        <f t="shared" si="16"/>
        <v>0</v>
      </c>
      <c r="V129" s="159">
        <f t="shared" si="9"/>
        <v>0</v>
      </c>
      <c r="W129" s="159">
        <f t="shared" si="10"/>
        <v>0</v>
      </c>
      <c r="X129" s="159">
        <f t="shared" si="11"/>
        <v>0</v>
      </c>
      <c r="Y129" s="159">
        <f t="shared" si="12"/>
        <v>0</v>
      </c>
      <c r="Z129" s="11">
        <f t="shared" si="13"/>
        <v>0</v>
      </c>
      <c r="AB129" s="23">
        <f t="shared" si="14"/>
        <v>0</v>
      </c>
      <c r="AC129" s="23">
        <f t="shared" si="15"/>
        <v>0</v>
      </c>
    </row>
    <row r="130" spans="1:29" x14ac:dyDescent="0.2">
      <c r="A130" s="364"/>
      <c r="B130" s="364"/>
      <c r="C130" s="165"/>
      <c r="D130" s="165"/>
      <c r="E130" s="165"/>
      <c r="F130" s="195"/>
      <c r="G130" s="165"/>
      <c r="H130" s="165"/>
      <c r="I130" s="165"/>
      <c r="J130" s="165"/>
      <c r="K130" s="77"/>
      <c r="L130" s="77"/>
      <c r="M130" s="82"/>
      <c r="N130" s="196">
        <f>VLOOKUP(M130,'Supporting Documentation'!$A$4:$J$566,10,FALSE)</f>
        <v>0</v>
      </c>
      <c r="O130" s="51"/>
      <c r="P130" s="50"/>
      <c r="Q130" s="157">
        <f>IF(O130="",0,(O130/'PPF Application'!$T$7))</f>
        <v>0</v>
      </c>
      <c r="R130" s="52">
        <f>IF(M130="", 0, (N130/'PPF Application'!$T$7)*O130)</f>
        <v>0</v>
      </c>
      <c r="S130" s="135"/>
      <c r="U130" s="159">
        <f t="shared" si="16"/>
        <v>0</v>
      </c>
      <c r="V130" s="159">
        <f t="shared" si="9"/>
        <v>0</v>
      </c>
      <c r="W130" s="159">
        <f t="shared" si="10"/>
        <v>0</v>
      </c>
      <c r="X130" s="159">
        <f t="shared" si="11"/>
        <v>0</v>
      </c>
      <c r="Y130" s="159">
        <f t="shared" si="12"/>
        <v>0</v>
      </c>
      <c r="Z130" s="11">
        <f t="shared" si="13"/>
        <v>0</v>
      </c>
      <c r="AB130" s="23">
        <f t="shared" si="14"/>
        <v>0</v>
      </c>
      <c r="AC130" s="23">
        <f t="shared" si="15"/>
        <v>0</v>
      </c>
    </row>
    <row r="131" spans="1:29" x14ac:dyDescent="0.2">
      <c r="A131" s="364"/>
      <c r="B131" s="364"/>
      <c r="C131" s="165"/>
      <c r="D131" s="165"/>
      <c r="E131" s="165"/>
      <c r="F131" s="195"/>
      <c r="G131" s="165"/>
      <c r="H131" s="165"/>
      <c r="I131" s="165"/>
      <c r="J131" s="165"/>
      <c r="K131" s="77"/>
      <c r="L131" s="77"/>
      <c r="M131" s="82"/>
      <c r="N131" s="196">
        <f>VLOOKUP(M131,'Supporting Documentation'!$A$4:$J$566,10,FALSE)</f>
        <v>0</v>
      </c>
      <c r="O131" s="51"/>
      <c r="P131" s="50"/>
      <c r="Q131" s="157">
        <f>IF(O131="",0,(O131/'PPF Application'!$T$7))</f>
        <v>0</v>
      </c>
      <c r="R131" s="52">
        <f>IF(M131="", 0, (N131/'PPF Application'!$T$7)*O131)</f>
        <v>0</v>
      </c>
      <c r="S131" s="135"/>
      <c r="U131" s="159">
        <f t="shared" si="16"/>
        <v>0</v>
      </c>
      <c r="V131" s="159">
        <f t="shared" si="9"/>
        <v>0</v>
      </c>
      <c r="W131" s="159">
        <f t="shared" si="10"/>
        <v>0</v>
      </c>
      <c r="X131" s="159">
        <f t="shared" si="11"/>
        <v>0</v>
      </c>
      <c r="Y131" s="159">
        <f t="shared" si="12"/>
        <v>0</v>
      </c>
      <c r="Z131" s="11">
        <f t="shared" si="13"/>
        <v>0</v>
      </c>
      <c r="AB131" s="23">
        <f t="shared" si="14"/>
        <v>0</v>
      </c>
      <c r="AC131" s="23">
        <f t="shared" si="15"/>
        <v>0</v>
      </c>
    </row>
    <row r="132" spans="1:29" x14ac:dyDescent="0.2">
      <c r="A132" s="364"/>
      <c r="B132" s="364"/>
      <c r="C132" s="165"/>
      <c r="D132" s="165"/>
      <c r="E132" s="165"/>
      <c r="F132" s="195"/>
      <c r="G132" s="165"/>
      <c r="H132" s="165"/>
      <c r="I132" s="165"/>
      <c r="J132" s="165"/>
      <c r="K132" s="77"/>
      <c r="L132" s="77"/>
      <c r="M132" s="82"/>
      <c r="N132" s="196">
        <f>VLOOKUP(M132,'Supporting Documentation'!$A$4:$J$566,10,FALSE)</f>
        <v>0</v>
      </c>
      <c r="O132" s="51"/>
      <c r="P132" s="50"/>
      <c r="Q132" s="157">
        <f>IF(O132="",0,(O132/'PPF Application'!$T$7))</f>
        <v>0</v>
      </c>
      <c r="R132" s="52">
        <f>IF(M132="", 0, (N132/'PPF Application'!$T$7)*O132)</f>
        <v>0</v>
      </c>
      <c r="S132" s="135"/>
      <c r="U132" s="159">
        <f t="shared" si="16"/>
        <v>0</v>
      </c>
      <c r="V132" s="159">
        <f t="shared" si="9"/>
        <v>0</v>
      </c>
      <c r="W132" s="159">
        <f t="shared" si="10"/>
        <v>0</v>
      </c>
      <c r="X132" s="159">
        <f t="shared" si="11"/>
        <v>0</v>
      </c>
      <c r="Y132" s="159">
        <f t="shared" si="12"/>
        <v>0</v>
      </c>
      <c r="Z132" s="11">
        <f t="shared" si="13"/>
        <v>0</v>
      </c>
      <c r="AB132" s="23">
        <f t="shared" si="14"/>
        <v>0</v>
      </c>
      <c r="AC132" s="23">
        <f t="shared" si="15"/>
        <v>0</v>
      </c>
    </row>
    <row r="133" spans="1:29" x14ac:dyDescent="0.2">
      <c r="A133" s="364"/>
      <c r="B133" s="364"/>
      <c r="C133" s="165"/>
      <c r="D133" s="165"/>
      <c r="E133" s="165"/>
      <c r="F133" s="195"/>
      <c r="G133" s="165"/>
      <c r="H133" s="165"/>
      <c r="I133" s="165"/>
      <c r="J133" s="165"/>
      <c r="K133" s="77"/>
      <c r="L133" s="77"/>
      <c r="M133" s="82"/>
      <c r="N133" s="196">
        <f>VLOOKUP(M133,'Supporting Documentation'!$A$4:$J$566,10,FALSE)</f>
        <v>0</v>
      </c>
      <c r="O133" s="51"/>
      <c r="P133" s="50"/>
      <c r="Q133" s="157">
        <f>IF(O133="",0,(O133/'PPF Application'!$T$7))</f>
        <v>0</v>
      </c>
      <c r="R133" s="52">
        <f>IF(M133="", 0, (N133/'PPF Application'!$T$7)*O133)</f>
        <v>0</v>
      </c>
      <c r="S133" s="135"/>
      <c r="U133" s="159">
        <f t="shared" si="16"/>
        <v>0</v>
      </c>
      <c r="V133" s="159">
        <f t="shared" si="9"/>
        <v>0</v>
      </c>
      <c r="W133" s="159">
        <f t="shared" si="10"/>
        <v>0</v>
      </c>
      <c r="X133" s="159">
        <f t="shared" si="11"/>
        <v>0</v>
      </c>
      <c r="Y133" s="159">
        <f t="shared" si="12"/>
        <v>0</v>
      </c>
      <c r="Z133" s="11">
        <f t="shared" si="13"/>
        <v>0</v>
      </c>
      <c r="AB133" s="23">
        <f t="shared" si="14"/>
        <v>0</v>
      </c>
      <c r="AC133" s="23">
        <f t="shared" si="15"/>
        <v>0</v>
      </c>
    </row>
    <row r="134" spans="1:29" x14ac:dyDescent="0.2">
      <c r="A134" s="364"/>
      <c r="B134" s="364"/>
      <c r="C134" s="165"/>
      <c r="D134" s="165"/>
      <c r="E134" s="165"/>
      <c r="F134" s="195"/>
      <c r="G134" s="165"/>
      <c r="H134" s="165"/>
      <c r="I134" s="165"/>
      <c r="J134" s="165"/>
      <c r="K134" s="77"/>
      <c r="L134" s="77"/>
      <c r="M134" s="82"/>
      <c r="N134" s="196">
        <f>VLOOKUP(M134,'Supporting Documentation'!$A$4:$J$566,10,FALSE)</f>
        <v>0</v>
      </c>
      <c r="O134" s="51"/>
      <c r="P134" s="50"/>
      <c r="Q134" s="157">
        <f>IF(O134="",0,(O134/'PPF Application'!$T$7))</f>
        <v>0</v>
      </c>
      <c r="R134" s="52">
        <f>IF(M134="", 0, (N134/'PPF Application'!$T$7)*O134)</f>
        <v>0</v>
      </c>
      <c r="S134" s="135"/>
      <c r="U134" s="159">
        <f t="shared" si="16"/>
        <v>0</v>
      </c>
      <c r="V134" s="159">
        <f t="shared" ref="V134:V197" si="17">IF(AND(C134="x",G134="x"),1,0)</f>
        <v>0</v>
      </c>
      <c r="W134" s="159">
        <f t="shared" ref="W134:W197" si="18">IF(AND(D134="x",G134="x"),1,0)</f>
        <v>0</v>
      </c>
      <c r="X134" s="159">
        <f t="shared" ref="X134:X197" si="19">IF(AND(E134="x",G134="x"),1,0)</f>
        <v>0</v>
      </c>
      <c r="Y134" s="159">
        <f t="shared" ref="Y134:Y197" si="20">IF(OR(M134="UNK",M134="TPR",M134="ORP",M134="INC",M134="OTS"),1,0)</f>
        <v>0</v>
      </c>
      <c r="Z134" s="11">
        <f t="shared" ref="Z134:Z197" si="21">IF((AND(AND(AND(K134&lt;=$AA$5,L134&gt;=$AA$5,K134&lt;&gt;"",G134&lt;&gt;"")))),1,0)</f>
        <v>0</v>
      </c>
      <c r="AB134" s="23">
        <f t="shared" ref="AB134:AB197" si="22">IF(H134="x",Q134,0)</f>
        <v>0</v>
      </c>
      <c r="AC134" s="23">
        <f t="shared" ref="AC134:AC197" si="23">IF(P134="x", Q134, 0)</f>
        <v>0</v>
      </c>
    </row>
    <row r="135" spans="1:29" x14ac:dyDescent="0.2">
      <c r="A135" s="364"/>
      <c r="B135" s="364"/>
      <c r="C135" s="165"/>
      <c r="D135" s="165"/>
      <c r="E135" s="165"/>
      <c r="F135" s="195"/>
      <c r="G135" s="165"/>
      <c r="H135" s="165"/>
      <c r="I135" s="165"/>
      <c r="J135" s="165"/>
      <c r="K135" s="77"/>
      <c r="L135" s="77"/>
      <c r="M135" s="82"/>
      <c r="N135" s="196">
        <f>VLOOKUP(M135,'Supporting Documentation'!$A$4:$J$566,10,FALSE)</f>
        <v>0</v>
      </c>
      <c r="O135" s="51"/>
      <c r="P135" s="50"/>
      <c r="Q135" s="157">
        <f>IF(O135="",0,(O135/'PPF Application'!$T$7))</f>
        <v>0</v>
      </c>
      <c r="R135" s="52">
        <f>IF(M135="", 0, (N135/'PPF Application'!$T$7)*O135)</f>
        <v>0</v>
      </c>
      <c r="S135" s="135"/>
      <c r="U135" s="159">
        <f t="shared" ref="U135:U198" si="24">IF(AND(A135="x",G135="x"),1,0)</f>
        <v>0</v>
      </c>
      <c r="V135" s="159">
        <f t="shared" si="17"/>
        <v>0</v>
      </c>
      <c r="W135" s="159">
        <f t="shared" si="18"/>
        <v>0</v>
      </c>
      <c r="X135" s="159">
        <f t="shared" si="19"/>
        <v>0</v>
      </c>
      <c r="Y135" s="159">
        <f t="shared" si="20"/>
        <v>0</v>
      </c>
      <c r="Z135" s="11">
        <f t="shared" si="21"/>
        <v>0</v>
      </c>
      <c r="AB135" s="23">
        <f t="shared" si="22"/>
        <v>0</v>
      </c>
      <c r="AC135" s="23">
        <f t="shared" si="23"/>
        <v>0</v>
      </c>
    </row>
    <row r="136" spans="1:29" x14ac:dyDescent="0.2">
      <c r="A136" s="364"/>
      <c r="B136" s="364"/>
      <c r="C136" s="165"/>
      <c r="D136" s="165"/>
      <c r="E136" s="165"/>
      <c r="F136" s="195"/>
      <c r="G136" s="165"/>
      <c r="H136" s="165"/>
      <c r="I136" s="165"/>
      <c r="J136" s="165"/>
      <c r="K136" s="77"/>
      <c r="L136" s="77"/>
      <c r="M136" s="82"/>
      <c r="N136" s="196">
        <f>VLOOKUP(M136,'Supporting Documentation'!$A$4:$J$566,10,FALSE)</f>
        <v>0</v>
      </c>
      <c r="O136" s="51"/>
      <c r="P136" s="50"/>
      <c r="Q136" s="157">
        <f>IF(O136="",0,(O136/'PPF Application'!$T$7))</f>
        <v>0</v>
      </c>
      <c r="R136" s="52">
        <f>IF(M136="", 0, (N136/'PPF Application'!$T$7)*O136)</f>
        <v>0</v>
      </c>
      <c r="S136" s="135"/>
      <c r="U136" s="159">
        <f t="shared" si="24"/>
        <v>0</v>
      </c>
      <c r="V136" s="159">
        <f t="shared" si="17"/>
        <v>0</v>
      </c>
      <c r="W136" s="159">
        <f t="shared" si="18"/>
        <v>0</v>
      </c>
      <c r="X136" s="159">
        <f t="shared" si="19"/>
        <v>0</v>
      </c>
      <c r="Y136" s="159">
        <f t="shared" si="20"/>
        <v>0</v>
      </c>
      <c r="Z136" s="11">
        <f t="shared" si="21"/>
        <v>0</v>
      </c>
      <c r="AB136" s="23">
        <f t="shared" si="22"/>
        <v>0</v>
      </c>
      <c r="AC136" s="23">
        <f t="shared" si="23"/>
        <v>0</v>
      </c>
    </row>
    <row r="137" spans="1:29" x14ac:dyDescent="0.2">
      <c r="A137" s="364"/>
      <c r="B137" s="364"/>
      <c r="C137" s="165"/>
      <c r="D137" s="165"/>
      <c r="E137" s="165"/>
      <c r="F137" s="195"/>
      <c r="G137" s="165"/>
      <c r="H137" s="165"/>
      <c r="I137" s="165"/>
      <c r="J137" s="165"/>
      <c r="K137" s="77"/>
      <c r="L137" s="77"/>
      <c r="M137" s="82"/>
      <c r="N137" s="196">
        <f>VLOOKUP(M137,'Supporting Documentation'!$A$4:$J$566,10,FALSE)</f>
        <v>0</v>
      </c>
      <c r="O137" s="51"/>
      <c r="P137" s="50"/>
      <c r="Q137" s="157">
        <f>IF(O137="",0,(O137/'PPF Application'!$T$7))</f>
        <v>0</v>
      </c>
      <c r="R137" s="52">
        <f>IF(M137="", 0, (N137/'PPF Application'!$T$7)*O137)</f>
        <v>0</v>
      </c>
      <c r="S137" s="135"/>
      <c r="U137" s="159">
        <f t="shared" si="24"/>
        <v>0</v>
      </c>
      <c r="V137" s="159">
        <f t="shared" si="17"/>
        <v>0</v>
      </c>
      <c r="W137" s="159">
        <f t="shared" si="18"/>
        <v>0</v>
      </c>
      <c r="X137" s="159">
        <f t="shared" si="19"/>
        <v>0</v>
      </c>
      <c r="Y137" s="159">
        <f t="shared" si="20"/>
        <v>0</v>
      </c>
      <c r="Z137" s="11">
        <f t="shared" si="21"/>
        <v>0</v>
      </c>
      <c r="AB137" s="23">
        <f t="shared" si="22"/>
        <v>0</v>
      </c>
      <c r="AC137" s="23">
        <f t="shared" si="23"/>
        <v>0</v>
      </c>
    </row>
    <row r="138" spans="1:29" x14ac:dyDescent="0.2">
      <c r="A138" s="364"/>
      <c r="B138" s="364"/>
      <c r="C138" s="165"/>
      <c r="D138" s="165"/>
      <c r="E138" s="165"/>
      <c r="F138" s="195"/>
      <c r="G138" s="165"/>
      <c r="H138" s="165"/>
      <c r="I138" s="165"/>
      <c r="J138" s="165"/>
      <c r="K138" s="77"/>
      <c r="L138" s="77"/>
      <c r="M138" s="82"/>
      <c r="N138" s="196">
        <f>VLOOKUP(M138,'Supporting Documentation'!$A$4:$J$566,10,FALSE)</f>
        <v>0</v>
      </c>
      <c r="O138" s="51"/>
      <c r="P138" s="50"/>
      <c r="Q138" s="157">
        <f>IF(O138="",0,(O138/'PPF Application'!$T$7))</f>
        <v>0</v>
      </c>
      <c r="R138" s="52">
        <f>IF(M138="", 0, (N138/'PPF Application'!$T$7)*O138)</f>
        <v>0</v>
      </c>
      <c r="S138" s="135"/>
      <c r="U138" s="159">
        <f t="shared" si="24"/>
        <v>0</v>
      </c>
      <c r="V138" s="159">
        <f t="shared" si="17"/>
        <v>0</v>
      </c>
      <c r="W138" s="159">
        <f t="shared" si="18"/>
        <v>0</v>
      </c>
      <c r="X138" s="159">
        <f t="shared" si="19"/>
        <v>0</v>
      </c>
      <c r="Y138" s="159">
        <f t="shared" si="20"/>
        <v>0</v>
      </c>
      <c r="Z138" s="11">
        <f t="shared" si="21"/>
        <v>0</v>
      </c>
      <c r="AB138" s="23">
        <f t="shared" si="22"/>
        <v>0</v>
      </c>
      <c r="AC138" s="23">
        <f t="shared" si="23"/>
        <v>0</v>
      </c>
    </row>
    <row r="139" spans="1:29" x14ac:dyDescent="0.2">
      <c r="A139" s="364"/>
      <c r="B139" s="364"/>
      <c r="C139" s="165"/>
      <c r="D139" s="165"/>
      <c r="E139" s="165"/>
      <c r="F139" s="195"/>
      <c r="G139" s="165"/>
      <c r="H139" s="165"/>
      <c r="I139" s="165"/>
      <c r="J139" s="165"/>
      <c r="K139" s="77"/>
      <c r="L139" s="77"/>
      <c r="M139" s="82"/>
      <c r="N139" s="196">
        <f>VLOOKUP(M139,'Supporting Documentation'!$A$4:$J$566,10,FALSE)</f>
        <v>0</v>
      </c>
      <c r="O139" s="51"/>
      <c r="P139" s="50"/>
      <c r="Q139" s="157">
        <f>IF(O139="",0,(O139/'PPF Application'!$T$7))</f>
        <v>0</v>
      </c>
      <c r="R139" s="52">
        <f>IF(M139="", 0, (N139/'PPF Application'!$T$7)*O139)</f>
        <v>0</v>
      </c>
      <c r="S139" s="135"/>
      <c r="U139" s="159">
        <f t="shared" si="24"/>
        <v>0</v>
      </c>
      <c r="V139" s="159">
        <f t="shared" si="17"/>
        <v>0</v>
      </c>
      <c r="W139" s="159">
        <f t="shared" si="18"/>
        <v>0</v>
      </c>
      <c r="X139" s="159">
        <f t="shared" si="19"/>
        <v>0</v>
      </c>
      <c r="Y139" s="159">
        <f t="shared" si="20"/>
        <v>0</v>
      </c>
      <c r="Z139" s="11">
        <f t="shared" si="21"/>
        <v>0</v>
      </c>
      <c r="AB139" s="23">
        <f t="shared" si="22"/>
        <v>0</v>
      </c>
      <c r="AC139" s="23">
        <f t="shared" si="23"/>
        <v>0</v>
      </c>
    </row>
    <row r="140" spans="1:29" x14ac:dyDescent="0.2">
      <c r="A140" s="364"/>
      <c r="B140" s="364"/>
      <c r="C140" s="165"/>
      <c r="D140" s="165"/>
      <c r="E140" s="165"/>
      <c r="F140" s="195"/>
      <c r="G140" s="165"/>
      <c r="H140" s="165"/>
      <c r="I140" s="165"/>
      <c r="J140" s="165"/>
      <c r="K140" s="77"/>
      <c r="L140" s="77"/>
      <c r="M140" s="82"/>
      <c r="N140" s="196">
        <f>VLOOKUP(M140,'Supporting Documentation'!$A$4:$J$566,10,FALSE)</f>
        <v>0</v>
      </c>
      <c r="O140" s="51"/>
      <c r="P140" s="50"/>
      <c r="Q140" s="157">
        <f>IF(O140="",0,(O140/'PPF Application'!$T$7))</f>
        <v>0</v>
      </c>
      <c r="R140" s="52">
        <f>IF(M140="", 0, (N140/'PPF Application'!$T$7)*O140)</f>
        <v>0</v>
      </c>
      <c r="S140" s="135"/>
      <c r="U140" s="159">
        <f t="shared" si="24"/>
        <v>0</v>
      </c>
      <c r="V140" s="159">
        <f t="shared" si="17"/>
        <v>0</v>
      </c>
      <c r="W140" s="159">
        <f t="shared" si="18"/>
        <v>0</v>
      </c>
      <c r="X140" s="159">
        <f t="shared" si="19"/>
        <v>0</v>
      </c>
      <c r="Y140" s="159">
        <f t="shared" si="20"/>
        <v>0</v>
      </c>
      <c r="Z140" s="11">
        <f t="shared" si="21"/>
        <v>0</v>
      </c>
      <c r="AB140" s="23">
        <f t="shared" si="22"/>
        <v>0</v>
      </c>
      <c r="AC140" s="23">
        <f t="shared" si="23"/>
        <v>0</v>
      </c>
    </row>
    <row r="141" spans="1:29" x14ac:dyDescent="0.2">
      <c r="A141" s="364"/>
      <c r="B141" s="364"/>
      <c r="C141" s="165"/>
      <c r="D141" s="165"/>
      <c r="E141" s="165"/>
      <c r="F141" s="195"/>
      <c r="G141" s="165"/>
      <c r="H141" s="165"/>
      <c r="I141" s="165"/>
      <c r="J141" s="165"/>
      <c r="K141" s="77"/>
      <c r="L141" s="77"/>
      <c r="M141" s="82"/>
      <c r="N141" s="196">
        <f>VLOOKUP(M141,'Supporting Documentation'!$A$4:$J$566,10,FALSE)</f>
        <v>0</v>
      </c>
      <c r="O141" s="51"/>
      <c r="P141" s="50"/>
      <c r="Q141" s="157">
        <f>IF(O141="",0,(O141/'PPF Application'!$T$7))</f>
        <v>0</v>
      </c>
      <c r="R141" s="52">
        <f>IF(M141="", 0, (N141/'PPF Application'!$T$7)*O141)</f>
        <v>0</v>
      </c>
      <c r="S141" s="135"/>
      <c r="U141" s="159">
        <f t="shared" si="24"/>
        <v>0</v>
      </c>
      <c r="V141" s="159">
        <f t="shared" si="17"/>
        <v>0</v>
      </c>
      <c r="W141" s="159">
        <f t="shared" si="18"/>
        <v>0</v>
      </c>
      <c r="X141" s="159">
        <f t="shared" si="19"/>
        <v>0</v>
      </c>
      <c r="Y141" s="159">
        <f t="shared" si="20"/>
        <v>0</v>
      </c>
      <c r="Z141" s="11">
        <f t="shared" si="21"/>
        <v>0</v>
      </c>
      <c r="AB141" s="23">
        <f t="shared" si="22"/>
        <v>0</v>
      </c>
      <c r="AC141" s="23">
        <f t="shared" si="23"/>
        <v>0</v>
      </c>
    </row>
    <row r="142" spans="1:29" x14ac:dyDescent="0.2">
      <c r="A142" s="364"/>
      <c r="B142" s="364"/>
      <c r="C142" s="165"/>
      <c r="D142" s="165"/>
      <c r="E142" s="165"/>
      <c r="F142" s="195"/>
      <c r="G142" s="165"/>
      <c r="H142" s="165"/>
      <c r="I142" s="165"/>
      <c r="J142" s="165"/>
      <c r="K142" s="77"/>
      <c r="L142" s="77"/>
      <c r="M142" s="82"/>
      <c r="N142" s="196">
        <f>VLOOKUP(M142,'Supporting Documentation'!$A$4:$J$566,10,FALSE)</f>
        <v>0</v>
      </c>
      <c r="O142" s="51"/>
      <c r="P142" s="50"/>
      <c r="Q142" s="157">
        <f>IF(O142="",0,(O142/'PPF Application'!$T$7))</f>
        <v>0</v>
      </c>
      <c r="R142" s="52">
        <f>IF(M142="", 0, (N142/'PPF Application'!$T$7)*O142)</f>
        <v>0</v>
      </c>
      <c r="S142" s="135"/>
      <c r="U142" s="159">
        <f t="shared" si="24"/>
        <v>0</v>
      </c>
      <c r="V142" s="159">
        <f t="shared" si="17"/>
        <v>0</v>
      </c>
      <c r="W142" s="159">
        <f t="shared" si="18"/>
        <v>0</v>
      </c>
      <c r="X142" s="159">
        <f t="shared" si="19"/>
        <v>0</v>
      </c>
      <c r="Y142" s="159">
        <f t="shared" si="20"/>
        <v>0</v>
      </c>
      <c r="Z142" s="11">
        <f t="shared" si="21"/>
        <v>0</v>
      </c>
      <c r="AB142" s="23">
        <f t="shared" si="22"/>
        <v>0</v>
      </c>
      <c r="AC142" s="23">
        <f t="shared" si="23"/>
        <v>0</v>
      </c>
    </row>
    <row r="143" spans="1:29" x14ac:dyDescent="0.2">
      <c r="A143" s="364"/>
      <c r="B143" s="364"/>
      <c r="C143" s="165"/>
      <c r="D143" s="165"/>
      <c r="E143" s="165"/>
      <c r="F143" s="195"/>
      <c r="G143" s="165"/>
      <c r="H143" s="165"/>
      <c r="I143" s="165"/>
      <c r="J143" s="165"/>
      <c r="K143" s="77"/>
      <c r="L143" s="77"/>
      <c r="M143" s="82"/>
      <c r="N143" s="196">
        <f>VLOOKUP(M143,'Supporting Documentation'!$A$4:$J$566,10,FALSE)</f>
        <v>0</v>
      </c>
      <c r="O143" s="51"/>
      <c r="P143" s="50"/>
      <c r="Q143" s="157">
        <f>IF(O143="",0,(O143/'PPF Application'!$T$7))</f>
        <v>0</v>
      </c>
      <c r="R143" s="52">
        <f>IF(M143="", 0, (N143/'PPF Application'!$T$7)*O143)</f>
        <v>0</v>
      </c>
      <c r="S143" s="135"/>
      <c r="U143" s="159">
        <f t="shared" si="24"/>
        <v>0</v>
      </c>
      <c r="V143" s="159">
        <f t="shared" si="17"/>
        <v>0</v>
      </c>
      <c r="W143" s="159">
        <f t="shared" si="18"/>
        <v>0</v>
      </c>
      <c r="X143" s="159">
        <f t="shared" si="19"/>
        <v>0</v>
      </c>
      <c r="Y143" s="159">
        <f t="shared" si="20"/>
        <v>0</v>
      </c>
      <c r="Z143" s="11">
        <f t="shared" si="21"/>
        <v>0</v>
      </c>
      <c r="AB143" s="23">
        <f t="shared" si="22"/>
        <v>0</v>
      </c>
      <c r="AC143" s="23">
        <f t="shared" si="23"/>
        <v>0</v>
      </c>
    </row>
    <row r="144" spans="1:29" x14ac:dyDescent="0.2">
      <c r="A144" s="364"/>
      <c r="B144" s="364"/>
      <c r="C144" s="165"/>
      <c r="D144" s="165"/>
      <c r="E144" s="165"/>
      <c r="F144" s="195"/>
      <c r="G144" s="165"/>
      <c r="H144" s="165"/>
      <c r="I144" s="165"/>
      <c r="J144" s="165"/>
      <c r="K144" s="77"/>
      <c r="L144" s="77"/>
      <c r="M144" s="82"/>
      <c r="N144" s="196">
        <f>VLOOKUP(M144,'Supporting Documentation'!$A$4:$J$566,10,FALSE)</f>
        <v>0</v>
      </c>
      <c r="O144" s="51"/>
      <c r="P144" s="50"/>
      <c r="Q144" s="157">
        <f>IF(O144="",0,(O144/'PPF Application'!$T$7))</f>
        <v>0</v>
      </c>
      <c r="R144" s="52">
        <f>IF(M144="", 0, (N144/'PPF Application'!$T$7)*O144)</f>
        <v>0</v>
      </c>
      <c r="S144" s="135"/>
      <c r="U144" s="159">
        <f t="shared" si="24"/>
        <v>0</v>
      </c>
      <c r="V144" s="159">
        <f t="shared" si="17"/>
        <v>0</v>
      </c>
      <c r="W144" s="159">
        <f t="shared" si="18"/>
        <v>0</v>
      </c>
      <c r="X144" s="159">
        <f t="shared" si="19"/>
        <v>0</v>
      </c>
      <c r="Y144" s="159">
        <f t="shared" si="20"/>
        <v>0</v>
      </c>
      <c r="Z144" s="11">
        <f t="shared" si="21"/>
        <v>0</v>
      </c>
      <c r="AB144" s="23">
        <f t="shared" si="22"/>
        <v>0</v>
      </c>
      <c r="AC144" s="23">
        <f t="shared" si="23"/>
        <v>0</v>
      </c>
    </row>
    <row r="145" spans="1:29" x14ac:dyDescent="0.2">
      <c r="A145" s="364"/>
      <c r="B145" s="364"/>
      <c r="C145" s="165"/>
      <c r="D145" s="165"/>
      <c r="E145" s="165"/>
      <c r="F145" s="195"/>
      <c r="G145" s="165"/>
      <c r="H145" s="165"/>
      <c r="I145" s="165"/>
      <c r="J145" s="165"/>
      <c r="K145" s="77"/>
      <c r="L145" s="77"/>
      <c r="M145" s="82"/>
      <c r="N145" s="196">
        <f>VLOOKUP(M145,'Supporting Documentation'!$A$4:$J$566,10,FALSE)</f>
        <v>0</v>
      </c>
      <c r="O145" s="51"/>
      <c r="P145" s="50"/>
      <c r="Q145" s="157">
        <f>IF(O145="",0,(O145/'PPF Application'!$T$7))</f>
        <v>0</v>
      </c>
      <c r="R145" s="52">
        <f>IF(M145="", 0, (N145/'PPF Application'!$T$7)*O145)</f>
        <v>0</v>
      </c>
      <c r="S145" s="135"/>
      <c r="U145" s="159">
        <f t="shared" si="24"/>
        <v>0</v>
      </c>
      <c r="V145" s="159">
        <f t="shared" si="17"/>
        <v>0</v>
      </c>
      <c r="W145" s="159">
        <f t="shared" si="18"/>
        <v>0</v>
      </c>
      <c r="X145" s="159">
        <f t="shared" si="19"/>
        <v>0</v>
      </c>
      <c r="Y145" s="159">
        <f t="shared" si="20"/>
        <v>0</v>
      </c>
      <c r="Z145" s="11">
        <f t="shared" si="21"/>
        <v>0</v>
      </c>
      <c r="AB145" s="23">
        <f t="shared" si="22"/>
        <v>0</v>
      </c>
      <c r="AC145" s="23">
        <f t="shared" si="23"/>
        <v>0</v>
      </c>
    </row>
    <row r="146" spans="1:29" x14ac:dyDescent="0.2">
      <c r="A146" s="364"/>
      <c r="B146" s="364"/>
      <c r="C146" s="165"/>
      <c r="D146" s="165"/>
      <c r="E146" s="165"/>
      <c r="F146" s="195"/>
      <c r="G146" s="165"/>
      <c r="H146" s="165"/>
      <c r="I146" s="165"/>
      <c r="J146" s="165"/>
      <c r="K146" s="77"/>
      <c r="L146" s="77"/>
      <c r="M146" s="82"/>
      <c r="N146" s="196">
        <f>VLOOKUP(M146,'Supporting Documentation'!$A$4:$J$566,10,FALSE)</f>
        <v>0</v>
      </c>
      <c r="O146" s="51"/>
      <c r="P146" s="50"/>
      <c r="Q146" s="157">
        <f>IF(O146="",0,(O146/'PPF Application'!$T$7))</f>
        <v>0</v>
      </c>
      <c r="R146" s="52">
        <f>IF(M146="", 0, (N146/'PPF Application'!$T$7)*O146)</f>
        <v>0</v>
      </c>
      <c r="S146" s="135"/>
      <c r="U146" s="159">
        <f t="shared" si="24"/>
        <v>0</v>
      </c>
      <c r="V146" s="159">
        <f t="shared" si="17"/>
        <v>0</v>
      </c>
      <c r="W146" s="159">
        <f t="shared" si="18"/>
        <v>0</v>
      </c>
      <c r="X146" s="159">
        <f t="shared" si="19"/>
        <v>0</v>
      </c>
      <c r="Y146" s="159">
        <f t="shared" si="20"/>
        <v>0</v>
      </c>
      <c r="Z146" s="11">
        <f t="shared" si="21"/>
        <v>0</v>
      </c>
      <c r="AB146" s="23">
        <f t="shared" si="22"/>
        <v>0</v>
      </c>
      <c r="AC146" s="23">
        <f t="shared" si="23"/>
        <v>0</v>
      </c>
    </row>
    <row r="147" spans="1:29" x14ac:dyDescent="0.2">
      <c r="A147" s="364"/>
      <c r="B147" s="364"/>
      <c r="C147" s="165"/>
      <c r="D147" s="165"/>
      <c r="E147" s="165"/>
      <c r="F147" s="195"/>
      <c r="G147" s="165"/>
      <c r="H147" s="165"/>
      <c r="I147" s="165"/>
      <c r="J147" s="165"/>
      <c r="K147" s="77"/>
      <c r="L147" s="77"/>
      <c r="M147" s="82"/>
      <c r="N147" s="196">
        <f>VLOOKUP(M147,'Supporting Documentation'!$A$4:$J$566,10,FALSE)</f>
        <v>0</v>
      </c>
      <c r="O147" s="51"/>
      <c r="P147" s="50"/>
      <c r="Q147" s="157">
        <f>IF(O147="",0,(O147/'PPF Application'!$T$7))</f>
        <v>0</v>
      </c>
      <c r="R147" s="52">
        <f>IF(M147="", 0, (N147/'PPF Application'!$T$7)*O147)</f>
        <v>0</v>
      </c>
      <c r="S147" s="135"/>
      <c r="U147" s="159">
        <f t="shared" si="24"/>
        <v>0</v>
      </c>
      <c r="V147" s="159">
        <f t="shared" si="17"/>
        <v>0</v>
      </c>
      <c r="W147" s="159">
        <f t="shared" si="18"/>
        <v>0</v>
      </c>
      <c r="X147" s="159">
        <f t="shared" si="19"/>
        <v>0</v>
      </c>
      <c r="Y147" s="159">
        <f t="shared" si="20"/>
        <v>0</v>
      </c>
      <c r="Z147" s="11">
        <f t="shared" si="21"/>
        <v>0</v>
      </c>
      <c r="AB147" s="23">
        <f t="shared" si="22"/>
        <v>0</v>
      </c>
      <c r="AC147" s="23">
        <f t="shared" si="23"/>
        <v>0</v>
      </c>
    </row>
    <row r="148" spans="1:29" x14ac:dyDescent="0.2">
      <c r="A148" s="364"/>
      <c r="B148" s="364"/>
      <c r="C148" s="165"/>
      <c r="D148" s="165"/>
      <c r="E148" s="165"/>
      <c r="F148" s="195"/>
      <c r="G148" s="165"/>
      <c r="H148" s="165"/>
      <c r="I148" s="165"/>
      <c r="J148" s="165"/>
      <c r="K148" s="77"/>
      <c r="L148" s="77"/>
      <c r="M148" s="82"/>
      <c r="N148" s="196">
        <f>VLOOKUP(M148,'Supporting Documentation'!$A$4:$J$566,10,FALSE)</f>
        <v>0</v>
      </c>
      <c r="O148" s="51"/>
      <c r="P148" s="50"/>
      <c r="Q148" s="157">
        <f>IF(O148="",0,(O148/'PPF Application'!$T$7))</f>
        <v>0</v>
      </c>
      <c r="R148" s="52">
        <f>IF(M148="", 0, (N148/'PPF Application'!$T$7)*O148)</f>
        <v>0</v>
      </c>
      <c r="S148" s="135"/>
      <c r="U148" s="159">
        <f t="shared" si="24"/>
        <v>0</v>
      </c>
      <c r="V148" s="159">
        <f t="shared" si="17"/>
        <v>0</v>
      </c>
      <c r="W148" s="159">
        <f t="shared" si="18"/>
        <v>0</v>
      </c>
      <c r="X148" s="159">
        <f t="shared" si="19"/>
        <v>0</v>
      </c>
      <c r="Y148" s="159">
        <f t="shared" si="20"/>
        <v>0</v>
      </c>
      <c r="Z148" s="11">
        <f t="shared" si="21"/>
        <v>0</v>
      </c>
      <c r="AB148" s="23">
        <f t="shared" si="22"/>
        <v>0</v>
      </c>
      <c r="AC148" s="23">
        <f t="shared" si="23"/>
        <v>0</v>
      </c>
    </row>
    <row r="149" spans="1:29" x14ac:dyDescent="0.2">
      <c r="A149" s="364"/>
      <c r="B149" s="364"/>
      <c r="C149" s="165"/>
      <c r="D149" s="165"/>
      <c r="E149" s="165"/>
      <c r="F149" s="195"/>
      <c r="G149" s="165"/>
      <c r="H149" s="165"/>
      <c r="I149" s="165"/>
      <c r="J149" s="165"/>
      <c r="K149" s="77"/>
      <c r="L149" s="77"/>
      <c r="M149" s="82"/>
      <c r="N149" s="196">
        <f>VLOOKUP(M149,'Supporting Documentation'!$A$4:$J$566,10,FALSE)</f>
        <v>0</v>
      </c>
      <c r="O149" s="51"/>
      <c r="P149" s="50"/>
      <c r="Q149" s="157">
        <f>IF(O149="",0,(O149/'PPF Application'!$T$7))</f>
        <v>0</v>
      </c>
      <c r="R149" s="52">
        <f>IF(M149="", 0, (N149/'PPF Application'!$T$7)*O149)</f>
        <v>0</v>
      </c>
      <c r="S149" s="135"/>
      <c r="U149" s="159">
        <f t="shared" si="24"/>
        <v>0</v>
      </c>
      <c r="V149" s="159">
        <f t="shared" si="17"/>
        <v>0</v>
      </c>
      <c r="W149" s="159">
        <f t="shared" si="18"/>
        <v>0</v>
      </c>
      <c r="X149" s="159">
        <f t="shared" si="19"/>
        <v>0</v>
      </c>
      <c r="Y149" s="159">
        <f t="shared" si="20"/>
        <v>0</v>
      </c>
      <c r="Z149" s="11">
        <f t="shared" si="21"/>
        <v>0</v>
      </c>
      <c r="AB149" s="23">
        <f t="shared" si="22"/>
        <v>0</v>
      </c>
      <c r="AC149" s="23">
        <f t="shared" si="23"/>
        <v>0</v>
      </c>
    </row>
    <row r="150" spans="1:29" x14ac:dyDescent="0.2">
      <c r="A150" s="364"/>
      <c r="B150" s="364"/>
      <c r="C150" s="165"/>
      <c r="D150" s="165"/>
      <c r="E150" s="165"/>
      <c r="F150" s="195"/>
      <c r="G150" s="165"/>
      <c r="H150" s="165"/>
      <c r="I150" s="165"/>
      <c r="J150" s="165"/>
      <c r="K150" s="77"/>
      <c r="L150" s="77"/>
      <c r="M150" s="82"/>
      <c r="N150" s="196">
        <f>VLOOKUP(M150,'Supporting Documentation'!$A$4:$J$566,10,FALSE)</f>
        <v>0</v>
      </c>
      <c r="O150" s="51"/>
      <c r="P150" s="50"/>
      <c r="Q150" s="157">
        <f>IF(O150="",0,(O150/'PPF Application'!$T$7))</f>
        <v>0</v>
      </c>
      <c r="R150" s="52">
        <f>IF(M150="", 0, (N150/'PPF Application'!$T$7)*O150)</f>
        <v>0</v>
      </c>
      <c r="S150" s="135"/>
      <c r="U150" s="159">
        <f t="shared" si="24"/>
        <v>0</v>
      </c>
      <c r="V150" s="159">
        <f t="shared" si="17"/>
        <v>0</v>
      </c>
      <c r="W150" s="159">
        <f t="shared" si="18"/>
        <v>0</v>
      </c>
      <c r="X150" s="159">
        <f t="shared" si="19"/>
        <v>0</v>
      </c>
      <c r="Y150" s="159">
        <f t="shared" si="20"/>
        <v>0</v>
      </c>
      <c r="Z150" s="11">
        <f t="shared" si="21"/>
        <v>0</v>
      </c>
      <c r="AB150" s="23">
        <f t="shared" si="22"/>
        <v>0</v>
      </c>
      <c r="AC150" s="23">
        <f t="shared" si="23"/>
        <v>0</v>
      </c>
    </row>
    <row r="151" spans="1:29" x14ac:dyDescent="0.2">
      <c r="A151" s="364"/>
      <c r="B151" s="364"/>
      <c r="C151" s="165"/>
      <c r="D151" s="165"/>
      <c r="E151" s="165"/>
      <c r="F151" s="195"/>
      <c r="G151" s="165"/>
      <c r="H151" s="165"/>
      <c r="I151" s="165"/>
      <c r="J151" s="165"/>
      <c r="K151" s="77"/>
      <c r="L151" s="77"/>
      <c r="M151" s="82"/>
      <c r="N151" s="196">
        <f>VLOOKUP(M151,'Supporting Documentation'!$A$4:$J$566,10,FALSE)</f>
        <v>0</v>
      </c>
      <c r="O151" s="51"/>
      <c r="P151" s="50"/>
      <c r="Q151" s="157">
        <f>IF(O151="",0,(O151/'PPF Application'!$T$7))</f>
        <v>0</v>
      </c>
      <c r="R151" s="52">
        <f>IF(M151="", 0, (N151/'PPF Application'!$T$7)*O151)</f>
        <v>0</v>
      </c>
      <c r="S151" s="135"/>
      <c r="U151" s="159">
        <f t="shared" si="24"/>
        <v>0</v>
      </c>
      <c r="V151" s="159">
        <f t="shared" si="17"/>
        <v>0</v>
      </c>
      <c r="W151" s="159">
        <f t="shared" si="18"/>
        <v>0</v>
      </c>
      <c r="X151" s="159">
        <f t="shared" si="19"/>
        <v>0</v>
      </c>
      <c r="Y151" s="159">
        <f t="shared" si="20"/>
        <v>0</v>
      </c>
      <c r="Z151" s="11">
        <f t="shared" si="21"/>
        <v>0</v>
      </c>
      <c r="AB151" s="23">
        <f t="shared" si="22"/>
        <v>0</v>
      </c>
      <c r="AC151" s="23">
        <f t="shared" si="23"/>
        <v>0</v>
      </c>
    </row>
    <row r="152" spans="1:29" x14ac:dyDescent="0.2">
      <c r="A152" s="364"/>
      <c r="B152" s="364"/>
      <c r="C152" s="165"/>
      <c r="D152" s="165"/>
      <c r="E152" s="165"/>
      <c r="F152" s="195"/>
      <c r="G152" s="165"/>
      <c r="H152" s="165"/>
      <c r="I152" s="165"/>
      <c r="J152" s="165"/>
      <c r="K152" s="77"/>
      <c r="L152" s="77"/>
      <c r="M152" s="82"/>
      <c r="N152" s="196">
        <f>VLOOKUP(M152,'Supporting Documentation'!$A$4:$J$566,10,FALSE)</f>
        <v>0</v>
      </c>
      <c r="O152" s="51"/>
      <c r="P152" s="50"/>
      <c r="Q152" s="157">
        <f>IF(O152="",0,(O152/'PPF Application'!$T$7))</f>
        <v>0</v>
      </c>
      <c r="R152" s="52">
        <f>IF(M152="", 0, (N152/'PPF Application'!$T$7)*O152)</f>
        <v>0</v>
      </c>
      <c r="S152" s="135"/>
      <c r="U152" s="159">
        <f t="shared" si="24"/>
        <v>0</v>
      </c>
      <c r="V152" s="159">
        <f t="shared" si="17"/>
        <v>0</v>
      </c>
      <c r="W152" s="159">
        <f t="shared" si="18"/>
        <v>0</v>
      </c>
      <c r="X152" s="159">
        <f t="shared" si="19"/>
        <v>0</v>
      </c>
      <c r="Y152" s="159">
        <f t="shared" si="20"/>
        <v>0</v>
      </c>
      <c r="Z152" s="11">
        <f t="shared" si="21"/>
        <v>0</v>
      </c>
      <c r="AB152" s="23">
        <f t="shared" si="22"/>
        <v>0</v>
      </c>
      <c r="AC152" s="23">
        <f t="shared" si="23"/>
        <v>0</v>
      </c>
    </row>
    <row r="153" spans="1:29" x14ac:dyDescent="0.2">
      <c r="A153" s="364"/>
      <c r="B153" s="364"/>
      <c r="C153" s="165"/>
      <c r="D153" s="165"/>
      <c r="E153" s="165"/>
      <c r="F153" s="195"/>
      <c r="G153" s="165"/>
      <c r="H153" s="165"/>
      <c r="I153" s="165"/>
      <c r="J153" s="165"/>
      <c r="K153" s="77"/>
      <c r="L153" s="77"/>
      <c r="M153" s="82"/>
      <c r="N153" s="196">
        <f>VLOOKUP(M153,'Supporting Documentation'!$A$4:$J$566,10,FALSE)</f>
        <v>0</v>
      </c>
      <c r="O153" s="51"/>
      <c r="P153" s="50"/>
      <c r="Q153" s="157">
        <f>IF(O153="",0,(O153/'PPF Application'!$T$7))</f>
        <v>0</v>
      </c>
      <c r="R153" s="52">
        <f>IF(M153="", 0, (N153/'PPF Application'!$T$7)*O153)</f>
        <v>0</v>
      </c>
      <c r="S153" s="135"/>
      <c r="U153" s="159">
        <f t="shared" si="24"/>
        <v>0</v>
      </c>
      <c r="V153" s="159">
        <f t="shared" si="17"/>
        <v>0</v>
      </c>
      <c r="W153" s="159">
        <f t="shared" si="18"/>
        <v>0</v>
      </c>
      <c r="X153" s="159">
        <f t="shared" si="19"/>
        <v>0</v>
      </c>
      <c r="Y153" s="159">
        <f t="shared" si="20"/>
        <v>0</v>
      </c>
      <c r="Z153" s="11">
        <f t="shared" si="21"/>
        <v>0</v>
      </c>
      <c r="AB153" s="23">
        <f t="shared" si="22"/>
        <v>0</v>
      </c>
      <c r="AC153" s="23">
        <f t="shared" si="23"/>
        <v>0</v>
      </c>
    </row>
    <row r="154" spans="1:29" x14ac:dyDescent="0.2">
      <c r="A154" s="364"/>
      <c r="B154" s="364"/>
      <c r="C154" s="165"/>
      <c r="D154" s="165"/>
      <c r="E154" s="165"/>
      <c r="F154" s="195"/>
      <c r="G154" s="165"/>
      <c r="H154" s="165"/>
      <c r="I154" s="165"/>
      <c r="J154" s="165"/>
      <c r="K154" s="77"/>
      <c r="L154" s="77"/>
      <c r="M154" s="82"/>
      <c r="N154" s="196">
        <f>VLOOKUP(M154,'Supporting Documentation'!$A$4:$J$566,10,FALSE)</f>
        <v>0</v>
      </c>
      <c r="O154" s="51"/>
      <c r="P154" s="50"/>
      <c r="Q154" s="157">
        <f>IF(O154="",0,(O154/'PPF Application'!$T$7))</f>
        <v>0</v>
      </c>
      <c r="R154" s="52">
        <f>IF(M154="", 0, (N154/'PPF Application'!$T$7)*O154)</f>
        <v>0</v>
      </c>
      <c r="S154" s="135"/>
      <c r="U154" s="159">
        <f t="shared" si="24"/>
        <v>0</v>
      </c>
      <c r="V154" s="159">
        <f t="shared" si="17"/>
        <v>0</v>
      </c>
      <c r="W154" s="159">
        <f t="shared" si="18"/>
        <v>0</v>
      </c>
      <c r="X154" s="159">
        <f t="shared" si="19"/>
        <v>0</v>
      </c>
      <c r="Y154" s="159">
        <f t="shared" si="20"/>
        <v>0</v>
      </c>
      <c r="Z154" s="11">
        <f t="shared" si="21"/>
        <v>0</v>
      </c>
      <c r="AB154" s="23">
        <f t="shared" si="22"/>
        <v>0</v>
      </c>
      <c r="AC154" s="23">
        <f t="shared" si="23"/>
        <v>0</v>
      </c>
    </row>
    <row r="155" spans="1:29" x14ac:dyDescent="0.2">
      <c r="A155" s="364"/>
      <c r="B155" s="364"/>
      <c r="C155" s="165"/>
      <c r="D155" s="165"/>
      <c r="E155" s="165"/>
      <c r="F155" s="195"/>
      <c r="G155" s="165"/>
      <c r="H155" s="165"/>
      <c r="I155" s="165"/>
      <c r="J155" s="165"/>
      <c r="K155" s="77"/>
      <c r="L155" s="77"/>
      <c r="M155" s="82"/>
      <c r="N155" s="196">
        <f>VLOOKUP(M155,'Supporting Documentation'!$A$4:$J$566,10,FALSE)</f>
        <v>0</v>
      </c>
      <c r="O155" s="51"/>
      <c r="P155" s="50"/>
      <c r="Q155" s="157">
        <f>IF(O155="",0,(O155/'PPF Application'!$T$7))</f>
        <v>0</v>
      </c>
      <c r="R155" s="52">
        <f>IF(M155="", 0, (N155/'PPF Application'!$T$7)*O155)</f>
        <v>0</v>
      </c>
      <c r="S155" s="135"/>
      <c r="U155" s="159">
        <f t="shared" si="24"/>
        <v>0</v>
      </c>
      <c r="V155" s="159">
        <f t="shared" si="17"/>
        <v>0</v>
      </c>
      <c r="W155" s="159">
        <f t="shared" si="18"/>
        <v>0</v>
      </c>
      <c r="X155" s="159">
        <f t="shared" si="19"/>
        <v>0</v>
      </c>
      <c r="Y155" s="159">
        <f t="shared" si="20"/>
        <v>0</v>
      </c>
      <c r="Z155" s="11">
        <f t="shared" si="21"/>
        <v>0</v>
      </c>
      <c r="AB155" s="23">
        <f t="shared" si="22"/>
        <v>0</v>
      </c>
      <c r="AC155" s="23">
        <f t="shared" si="23"/>
        <v>0</v>
      </c>
    </row>
    <row r="156" spans="1:29" x14ac:dyDescent="0.2">
      <c r="A156" s="364"/>
      <c r="B156" s="364"/>
      <c r="C156" s="165"/>
      <c r="D156" s="165"/>
      <c r="E156" s="165"/>
      <c r="F156" s="195"/>
      <c r="G156" s="165"/>
      <c r="H156" s="165"/>
      <c r="I156" s="165"/>
      <c r="J156" s="165"/>
      <c r="K156" s="77"/>
      <c r="L156" s="77"/>
      <c r="M156" s="82"/>
      <c r="N156" s="196">
        <f>VLOOKUP(M156,'Supporting Documentation'!$A$4:$J$566,10,FALSE)</f>
        <v>0</v>
      </c>
      <c r="O156" s="51"/>
      <c r="P156" s="50"/>
      <c r="Q156" s="157">
        <f>IF(O156="",0,(O156/'PPF Application'!$T$7))</f>
        <v>0</v>
      </c>
      <c r="R156" s="52">
        <f>IF(M156="", 0, (N156/'PPF Application'!$T$7)*O156)</f>
        <v>0</v>
      </c>
      <c r="S156" s="135"/>
      <c r="U156" s="159">
        <f t="shared" si="24"/>
        <v>0</v>
      </c>
      <c r="V156" s="159">
        <f t="shared" si="17"/>
        <v>0</v>
      </c>
      <c r="W156" s="159">
        <f t="shared" si="18"/>
        <v>0</v>
      </c>
      <c r="X156" s="159">
        <f t="shared" si="19"/>
        <v>0</v>
      </c>
      <c r="Y156" s="159">
        <f t="shared" si="20"/>
        <v>0</v>
      </c>
      <c r="Z156" s="11">
        <f t="shared" si="21"/>
        <v>0</v>
      </c>
      <c r="AB156" s="23">
        <f t="shared" si="22"/>
        <v>0</v>
      </c>
      <c r="AC156" s="23">
        <f t="shared" si="23"/>
        <v>0</v>
      </c>
    </row>
    <row r="157" spans="1:29" x14ac:dyDescent="0.2">
      <c r="A157" s="364"/>
      <c r="B157" s="364"/>
      <c r="C157" s="165"/>
      <c r="D157" s="165"/>
      <c r="E157" s="165"/>
      <c r="F157" s="195"/>
      <c r="G157" s="165"/>
      <c r="H157" s="165"/>
      <c r="I157" s="165"/>
      <c r="J157" s="165"/>
      <c r="K157" s="77"/>
      <c r="L157" s="77"/>
      <c r="M157" s="82"/>
      <c r="N157" s="196">
        <f>VLOOKUP(M157,'Supporting Documentation'!$A$4:$J$566,10,FALSE)</f>
        <v>0</v>
      </c>
      <c r="O157" s="51"/>
      <c r="P157" s="50"/>
      <c r="Q157" s="157">
        <f>IF(O157="",0,(O157/'PPF Application'!$T$7))</f>
        <v>0</v>
      </c>
      <c r="R157" s="52">
        <f>IF(M157="", 0, (N157/'PPF Application'!$T$7)*O157)</f>
        <v>0</v>
      </c>
      <c r="S157" s="135"/>
      <c r="U157" s="159">
        <f t="shared" si="24"/>
        <v>0</v>
      </c>
      <c r="V157" s="159">
        <f t="shared" si="17"/>
        <v>0</v>
      </c>
      <c r="W157" s="159">
        <f t="shared" si="18"/>
        <v>0</v>
      </c>
      <c r="X157" s="159">
        <f t="shared" si="19"/>
        <v>0</v>
      </c>
      <c r="Y157" s="159">
        <f t="shared" si="20"/>
        <v>0</v>
      </c>
      <c r="Z157" s="11">
        <f t="shared" si="21"/>
        <v>0</v>
      </c>
      <c r="AB157" s="23">
        <f t="shared" si="22"/>
        <v>0</v>
      </c>
      <c r="AC157" s="23">
        <f t="shared" si="23"/>
        <v>0</v>
      </c>
    </row>
    <row r="158" spans="1:29" x14ac:dyDescent="0.2">
      <c r="A158" s="364"/>
      <c r="B158" s="364"/>
      <c r="C158" s="165"/>
      <c r="D158" s="165"/>
      <c r="E158" s="165"/>
      <c r="F158" s="195"/>
      <c r="G158" s="165"/>
      <c r="H158" s="165"/>
      <c r="I158" s="165"/>
      <c r="J158" s="165"/>
      <c r="K158" s="77"/>
      <c r="L158" s="77"/>
      <c r="M158" s="82"/>
      <c r="N158" s="196">
        <f>VLOOKUP(M158,'Supporting Documentation'!$A$4:$J$566,10,FALSE)</f>
        <v>0</v>
      </c>
      <c r="O158" s="51"/>
      <c r="P158" s="50"/>
      <c r="Q158" s="157">
        <f>IF(O158="",0,(O158/'PPF Application'!$T$7))</f>
        <v>0</v>
      </c>
      <c r="R158" s="52">
        <f>IF(M158="", 0, (N158/'PPF Application'!$T$7)*O158)</f>
        <v>0</v>
      </c>
      <c r="S158" s="135"/>
      <c r="U158" s="159">
        <f t="shared" si="24"/>
        <v>0</v>
      </c>
      <c r="V158" s="159">
        <f t="shared" si="17"/>
        <v>0</v>
      </c>
      <c r="W158" s="159">
        <f t="shared" si="18"/>
        <v>0</v>
      </c>
      <c r="X158" s="159">
        <f t="shared" si="19"/>
        <v>0</v>
      </c>
      <c r="Y158" s="159">
        <f t="shared" si="20"/>
        <v>0</v>
      </c>
      <c r="Z158" s="11">
        <f t="shared" si="21"/>
        <v>0</v>
      </c>
      <c r="AB158" s="23">
        <f t="shared" si="22"/>
        <v>0</v>
      </c>
      <c r="AC158" s="23">
        <f t="shared" si="23"/>
        <v>0</v>
      </c>
    </row>
    <row r="159" spans="1:29" x14ac:dyDescent="0.2">
      <c r="A159" s="364"/>
      <c r="B159" s="364"/>
      <c r="C159" s="165"/>
      <c r="D159" s="165"/>
      <c r="E159" s="165"/>
      <c r="F159" s="195"/>
      <c r="G159" s="165"/>
      <c r="H159" s="165"/>
      <c r="I159" s="165"/>
      <c r="J159" s="165"/>
      <c r="K159" s="77"/>
      <c r="L159" s="77"/>
      <c r="M159" s="82"/>
      <c r="N159" s="196">
        <f>VLOOKUP(M159,'Supporting Documentation'!$A$4:$J$566,10,FALSE)</f>
        <v>0</v>
      </c>
      <c r="O159" s="51"/>
      <c r="P159" s="50"/>
      <c r="Q159" s="157">
        <f>IF(O159="",0,(O159/'PPF Application'!$T$7))</f>
        <v>0</v>
      </c>
      <c r="R159" s="52">
        <f>IF(M159="", 0, (N159/'PPF Application'!$T$7)*O159)</f>
        <v>0</v>
      </c>
      <c r="S159" s="135"/>
      <c r="U159" s="159">
        <f t="shared" si="24"/>
        <v>0</v>
      </c>
      <c r="V159" s="159">
        <f t="shared" si="17"/>
        <v>0</v>
      </c>
      <c r="W159" s="159">
        <f t="shared" si="18"/>
        <v>0</v>
      </c>
      <c r="X159" s="159">
        <f t="shared" si="19"/>
        <v>0</v>
      </c>
      <c r="Y159" s="159">
        <f t="shared" si="20"/>
        <v>0</v>
      </c>
      <c r="Z159" s="11">
        <f t="shared" si="21"/>
        <v>0</v>
      </c>
      <c r="AB159" s="23">
        <f t="shared" si="22"/>
        <v>0</v>
      </c>
      <c r="AC159" s="23">
        <f t="shared" si="23"/>
        <v>0</v>
      </c>
    </row>
    <row r="160" spans="1:29" x14ac:dyDescent="0.2">
      <c r="A160" s="364"/>
      <c r="B160" s="364"/>
      <c r="C160" s="165"/>
      <c r="D160" s="165"/>
      <c r="E160" s="165"/>
      <c r="F160" s="195"/>
      <c r="G160" s="165"/>
      <c r="H160" s="165"/>
      <c r="I160" s="165"/>
      <c r="J160" s="165"/>
      <c r="K160" s="77"/>
      <c r="L160" s="77"/>
      <c r="M160" s="82"/>
      <c r="N160" s="196">
        <f>VLOOKUP(M160,'Supporting Documentation'!$A$4:$J$566,10,FALSE)</f>
        <v>0</v>
      </c>
      <c r="O160" s="51"/>
      <c r="P160" s="50"/>
      <c r="Q160" s="157">
        <f>IF(O160="",0,(O160/'PPF Application'!$T$7))</f>
        <v>0</v>
      </c>
      <c r="R160" s="52">
        <f>IF(M160="", 0, (N160/'PPF Application'!$T$7)*O160)</f>
        <v>0</v>
      </c>
      <c r="S160" s="135"/>
      <c r="U160" s="159">
        <f t="shared" si="24"/>
        <v>0</v>
      </c>
      <c r="V160" s="159">
        <f t="shared" si="17"/>
        <v>0</v>
      </c>
      <c r="W160" s="159">
        <f t="shared" si="18"/>
        <v>0</v>
      </c>
      <c r="X160" s="159">
        <f t="shared" si="19"/>
        <v>0</v>
      </c>
      <c r="Y160" s="159">
        <f t="shared" si="20"/>
        <v>0</v>
      </c>
      <c r="Z160" s="11">
        <f t="shared" si="21"/>
        <v>0</v>
      </c>
      <c r="AB160" s="23">
        <f t="shared" si="22"/>
        <v>0</v>
      </c>
      <c r="AC160" s="23">
        <f t="shared" si="23"/>
        <v>0</v>
      </c>
    </row>
    <row r="161" spans="1:29" x14ac:dyDescent="0.2">
      <c r="A161" s="364"/>
      <c r="B161" s="364"/>
      <c r="C161" s="165"/>
      <c r="D161" s="165"/>
      <c r="E161" s="165"/>
      <c r="F161" s="195"/>
      <c r="G161" s="165"/>
      <c r="H161" s="165"/>
      <c r="I161" s="165"/>
      <c r="J161" s="165"/>
      <c r="K161" s="77"/>
      <c r="L161" s="77"/>
      <c r="M161" s="82"/>
      <c r="N161" s="196">
        <f>VLOOKUP(M161,'Supporting Documentation'!$A$4:$J$566,10,FALSE)</f>
        <v>0</v>
      </c>
      <c r="O161" s="51"/>
      <c r="P161" s="50"/>
      <c r="Q161" s="157">
        <f>IF(O161="",0,(O161/'PPF Application'!$T$7))</f>
        <v>0</v>
      </c>
      <c r="R161" s="52">
        <f>IF(M161="", 0, (N161/'PPF Application'!$T$7)*O161)</f>
        <v>0</v>
      </c>
      <c r="S161" s="135"/>
      <c r="U161" s="159">
        <f t="shared" si="24"/>
        <v>0</v>
      </c>
      <c r="V161" s="159">
        <f t="shared" si="17"/>
        <v>0</v>
      </c>
      <c r="W161" s="159">
        <f t="shared" si="18"/>
        <v>0</v>
      </c>
      <c r="X161" s="159">
        <f t="shared" si="19"/>
        <v>0</v>
      </c>
      <c r="Y161" s="159">
        <f t="shared" si="20"/>
        <v>0</v>
      </c>
      <c r="Z161" s="11">
        <f t="shared" si="21"/>
        <v>0</v>
      </c>
      <c r="AB161" s="23">
        <f t="shared" si="22"/>
        <v>0</v>
      </c>
      <c r="AC161" s="23">
        <f t="shared" si="23"/>
        <v>0</v>
      </c>
    </row>
    <row r="162" spans="1:29" x14ac:dyDescent="0.2">
      <c r="A162" s="364"/>
      <c r="B162" s="364"/>
      <c r="C162" s="165"/>
      <c r="D162" s="165"/>
      <c r="E162" s="165"/>
      <c r="F162" s="195"/>
      <c r="G162" s="165"/>
      <c r="H162" s="165"/>
      <c r="I162" s="165"/>
      <c r="J162" s="165"/>
      <c r="K162" s="77"/>
      <c r="L162" s="77"/>
      <c r="M162" s="82"/>
      <c r="N162" s="196">
        <f>VLOOKUP(M162,'Supporting Documentation'!$A$4:$J$566,10,FALSE)</f>
        <v>0</v>
      </c>
      <c r="O162" s="51"/>
      <c r="P162" s="50"/>
      <c r="Q162" s="157">
        <f>IF(O162="",0,(O162/'PPF Application'!$T$7))</f>
        <v>0</v>
      </c>
      <c r="R162" s="52">
        <f>IF(M162="", 0, (N162/'PPF Application'!$T$7)*O162)</f>
        <v>0</v>
      </c>
      <c r="S162" s="135"/>
      <c r="U162" s="159">
        <f t="shared" si="24"/>
        <v>0</v>
      </c>
      <c r="V162" s="159">
        <f t="shared" si="17"/>
        <v>0</v>
      </c>
      <c r="W162" s="159">
        <f t="shared" si="18"/>
        <v>0</v>
      </c>
      <c r="X162" s="159">
        <f t="shared" si="19"/>
        <v>0</v>
      </c>
      <c r="Y162" s="159">
        <f t="shared" si="20"/>
        <v>0</v>
      </c>
      <c r="Z162" s="11">
        <f t="shared" si="21"/>
        <v>0</v>
      </c>
      <c r="AB162" s="23">
        <f t="shared" si="22"/>
        <v>0</v>
      </c>
      <c r="AC162" s="23">
        <f t="shared" si="23"/>
        <v>0</v>
      </c>
    </row>
    <row r="163" spans="1:29" x14ac:dyDescent="0.2">
      <c r="A163" s="364"/>
      <c r="B163" s="364"/>
      <c r="C163" s="165"/>
      <c r="D163" s="165"/>
      <c r="E163" s="165"/>
      <c r="F163" s="195"/>
      <c r="G163" s="165"/>
      <c r="H163" s="165"/>
      <c r="I163" s="165"/>
      <c r="J163" s="165"/>
      <c r="K163" s="77"/>
      <c r="L163" s="77"/>
      <c r="M163" s="82"/>
      <c r="N163" s="196">
        <f>VLOOKUP(M163,'Supporting Documentation'!$A$4:$J$566,10,FALSE)</f>
        <v>0</v>
      </c>
      <c r="O163" s="51"/>
      <c r="P163" s="50"/>
      <c r="Q163" s="157">
        <f>IF(O163="",0,(O163/'PPF Application'!$T$7))</f>
        <v>0</v>
      </c>
      <c r="R163" s="52">
        <f>IF(M163="", 0, (N163/'PPF Application'!$T$7)*O163)</f>
        <v>0</v>
      </c>
      <c r="S163" s="135"/>
      <c r="U163" s="159">
        <f t="shared" si="24"/>
        <v>0</v>
      </c>
      <c r="V163" s="159">
        <f t="shared" si="17"/>
        <v>0</v>
      </c>
      <c r="W163" s="159">
        <f t="shared" si="18"/>
        <v>0</v>
      </c>
      <c r="X163" s="159">
        <f t="shared" si="19"/>
        <v>0</v>
      </c>
      <c r="Y163" s="159">
        <f t="shared" si="20"/>
        <v>0</v>
      </c>
      <c r="Z163" s="11">
        <f t="shared" si="21"/>
        <v>0</v>
      </c>
      <c r="AB163" s="23">
        <f t="shared" si="22"/>
        <v>0</v>
      </c>
      <c r="AC163" s="23">
        <f t="shared" si="23"/>
        <v>0</v>
      </c>
    </row>
    <row r="164" spans="1:29" x14ac:dyDescent="0.2">
      <c r="A164" s="364"/>
      <c r="B164" s="364"/>
      <c r="C164" s="165"/>
      <c r="D164" s="165"/>
      <c r="E164" s="165"/>
      <c r="F164" s="195"/>
      <c r="G164" s="165"/>
      <c r="H164" s="165"/>
      <c r="I164" s="165"/>
      <c r="J164" s="165"/>
      <c r="K164" s="77"/>
      <c r="L164" s="77"/>
      <c r="M164" s="82"/>
      <c r="N164" s="196">
        <f>VLOOKUP(M164,'Supporting Documentation'!$A$4:$J$566,10,FALSE)</f>
        <v>0</v>
      </c>
      <c r="O164" s="51"/>
      <c r="P164" s="50"/>
      <c r="Q164" s="157">
        <f>IF(O164="",0,(O164/'PPF Application'!$T$7))</f>
        <v>0</v>
      </c>
      <c r="R164" s="52">
        <f>IF(M164="", 0, (N164/'PPF Application'!$T$7)*O164)</f>
        <v>0</v>
      </c>
      <c r="S164" s="135"/>
      <c r="U164" s="159">
        <f t="shared" si="24"/>
        <v>0</v>
      </c>
      <c r="V164" s="159">
        <f t="shared" si="17"/>
        <v>0</v>
      </c>
      <c r="W164" s="159">
        <f t="shared" si="18"/>
        <v>0</v>
      </c>
      <c r="X164" s="159">
        <f t="shared" si="19"/>
        <v>0</v>
      </c>
      <c r="Y164" s="159">
        <f t="shared" si="20"/>
        <v>0</v>
      </c>
      <c r="Z164" s="11">
        <f t="shared" si="21"/>
        <v>0</v>
      </c>
      <c r="AB164" s="23">
        <f t="shared" si="22"/>
        <v>0</v>
      </c>
      <c r="AC164" s="23">
        <f t="shared" si="23"/>
        <v>0</v>
      </c>
    </row>
    <row r="165" spans="1:29" x14ac:dyDescent="0.2">
      <c r="A165" s="364"/>
      <c r="B165" s="364"/>
      <c r="C165" s="165"/>
      <c r="D165" s="165"/>
      <c r="E165" s="165"/>
      <c r="F165" s="195"/>
      <c r="G165" s="165"/>
      <c r="H165" s="165"/>
      <c r="I165" s="165"/>
      <c r="J165" s="165"/>
      <c r="K165" s="77"/>
      <c r="L165" s="77"/>
      <c r="M165" s="82"/>
      <c r="N165" s="196">
        <f>VLOOKUP(M165,'Supporting Documentation'!$A$4:$J$566,10,FALSE)</f>
        <v>0</v>
      </c>
      <c r="O165" s="51"/>
      <c r="P165" s="50"/>
      <c r="Q165" s="157">
        <f>IF(O165="",0,(O165/'PPF Application'!$T$7))</f>
        <v>0</v>
      </c>
      <c r="R165" s="52">
        <f>IF(M165="", 0, (N165/'PPF Application'!$T$7)*O165)</f>
        <v>0</v>
      </c>
      <c r="S165" s="135"/>
      <c r="U165" s="159">
        <f t="shared" si="24"/>
        <v>0</v>
      </c>
      <c r="V165" s="159">
        <f t="shared" si="17"/>
        <v>0</v>
      </c>
      <c r="W165" s="159">
        <f t="shared" si="18"/>
        <v>0</v>
      </c>
      <c r="X165" s="159">
        <f t="shared" si="19"/>
        <v>0</v>
      </c>
      <c r="Y165" s="159">
        <f t="shared" si="20"/>
        <v>0</v>
      </c>
      <c r="Z165" s="11">
        <f t="shared" si="21"/>
        <v>0</v>
      </c>
      <c r="AB165" s="23">
        <f t="shared" si="22"/>
        <v>0</v>
      </c>
      <c r="AC165" s="23">
        <f t="shared" si="23"/>
        <v>0</v>
      </c>
    </row>
    <row r="166" spans="1:29" x14ac:dyDescent="0.2">
      <c r="A166" s="364"/>
      <c r="B166" s="364"/>
      <c r="C166" s="165"/>
      <c r="D166" s="165"/>
      <c r="E166" s="165"/>
      <c r="F166" s="195"/>
      <c r="G166" s="165"/>
      <c r="H166" s="165"/>
      <c r="I166" s="165"/>
      <c r="J166" s="165"/>
      <c r="K166" s="77"/>
      <c r="L166" s="77"/>
      <c r="M166" s="82"/>
      <c r="N166" s="196">
        <f>VLOOKUP(M166,'Supporting Documentation'!$A$4:$J$566,10,FALSE)</f>
        <v>0</v>
      </c>
      <c r="O166" s="51"/>
      <c r="P166" s="50"/>
      <c r="Q166" s="157">
        <f>IF(O166="",0,(O166/'PPF Application'!$T$7))</f>
        <v>0</v>
      </c>
      <c r="R166" s="52">
        <f>IF(M166="", 0, (N166/'PPF Application'!$T$7)*O166)</f>
        <v>0</v>
      </c>
      <c r="S166" s="135"/>
      <c r="U166" s="159">
        <f t="shared" si="24"/>
        <v>0</v>
      </c>
      <c r="V166" s="159">
        <f t="shared" si="17"/>
        <v>0</v>
      </c>
      <c r="W166" s="159">
        <f t="shared" si="18"/>
        <v>0</v>
      </c>
      <c r="X166" s="159">
        <f t="shared" si="19"/>
        <v>0</v>
      </c>
      <c r="Y166" s="159">
        <f t="shared" si="20"/>
        <v>0</v>
      </c>
      <c r="Z166" s="11">
        <f t="shared" si="21"/>
        <v>0</v>
      </c>
      <c r="AB166" s="23">
        <f t="shared" si="22"/>
        <v>0</v>
      </c>
      <c r="AC166" s="23">
        <f t="shared" si="23"/>
        <v>0</v>
      </c>
    </row>
    <row r="167" spans="1:29" x14ac:dyDescent="0.2">
      <c r="A167" s="364"/>
      <c r="B167" s="364"/>
      <c r="C167" s="165"/>
      <c r="D167" s="165"/>
      <c r="E167" s="165"/>
      <c r="F167" s="195"/>
      <c r="G167" s="165"/>
      <c r="H167" s="165"/>
      <c r="I167" s="165"/>
      <c r="J167" s="165"/>
      <c r="K167" s="77"/>
      <c r="L167" s="77"/>
      <c r="M167" s="82"/>
      <c r="N167" s="196">
        <f>VLOOKUP(M167,'Supporting Documentation'!$A$4:$J$566,10,FALSE)</f>
        <v>0</v>
      </c>
      <c r="O167" s="51"/>
      <c r="P167" s="50"/>
      <c r="Q167" s="157">
        <f>IF(O167="",0,(O167/'PPF Application'!$T$7))</f>
        <v>0</v>
      </c>
      <c r="R167" s="52">
        <f>IF(M167="", 0, (N167/'PPF Application'!$T$7)*O167)</f>
        <v>0</v>
      </c>
      <c r="S167" s="135"/>
      <c r="U167" s="159">
        <f t="shared" si="24"/>
        <v>0</v>
      </c>
      <c r="V167" s="159">
        <f t="shared" si="17"/>
        <v>0</v>
      </c>
      <c r="W167" s="159">
        <f t="shared" si="18"/>
        <v>0</v>
      </c>
      <c r="X167" s="159">
        <f t="shared" si="19"/>
        <v>0</v>
      </c>
      <c r="Y167" s="159">
        <f t="shared" si="20"/>
        <v>0</v>
      </c>
      <c r="Z167" s="11">
        <f t="shared" si="21"/>
        <v>0</v>
      </c>
      <c r="AB167" s="23">
        <f t="shared" si="22"/>
        <v>0</v>
      </c>
      <c r="AC167" s="23">
        <f t="shared" si="23"/>
        <v>0</v>
      </c>
    </row>
    <row r="168" spans="1:29" x14ac:dyDescent="0.2">
      <c r="A168" s="364"/>
      <c r="B168" s="364"/>
      <c r="C168" s="165"/>
      <c r="D168" s="165"/>
      <c r="E168" s="165"/>
      <c r="F168" s="195"/>
      <c r="G168" s="165"/>
      <c r="H168" s="165"/>
      <c r="I168" s="165"/>
      <c r="J168" s="165"/>
      <c r="K168" s="77"/>
      <c r="L168" s="77"/>
      <c r="M168" s="82"/>
      <c r="N168" s="196">
        <f>VLOOKUP(M168,'Supporting Documentation'!$A$4:$J$566,10,FALSE)</f>
        <v>0</v>
      </c>
      <c r="O168" s="51"/>
      <c r="P168" s="50"/>
      <c r="Q168" s="157">
        <f>IF(O168="",0,(O168/'PPF Application'!$T$7))</f>
        <v>0</v>
      </c>
      <c r="R168" s="52">
        <f>IF(M168="", 0, (N168/'PPF Application'!$T$7)*O168)</f>
        <v>0</v>
      </c>
      <c r="S168" s="135"/>
      <c r="U168" s="159">
        <f t="shared" si="24"/>
        <v>0</v>
      </c>
      <c r="V168" s="159">
        <f t="shared" si="17"/>
        <v>0</v>
      </c>
      <c r="W168" s="159">
        <f t="shared" si="18"/>
        <v>0</v>
      </c>
      <c r="X168" s="159">
        <f t="shared" si="19"/>
        <v>0</v>
      </c>
      <c r="Y168" s="159">
        <f t="shared" si="20"/>
        <v>0</v>
      </c>
      <c r="Z168" s="11">
        <f t="shared" si="21"/>
        <v>0</v>
      </c>
      <c r="AB168" s="23">
        <f t="shared" si="22"/>
        <v>0</v>
      </c>
      <c r="AC168" s="23">
        <f t="shared" si="23"/>
        <v>0</v>
      </c>
    </row>
    <row r="169" spans="1:29" x14ac:dyDescent="0.2">
      <c r="A169" s="364"/>
      <c r="B169" s="364"/>
      <c r="C169" s="165"/>
      <c r="D169" s="165"/>
      <c r="E169" s="165"/>
      <c r="F169" s="195"/>
      <c r="G169" s="165"/>
      <c r="H169" s="165"/>
      <c r="I169" s="165"/>
      <c r="J169" s="165"/>
      <c r="K169" s="77"/>
      <c r="L169" s="77"/>
      <c r="M169" s="82"/>
      <c r="N169" s="196">
        <f>VLOOKUP(M169,'Supporting Documentation'!$A$4:$J$566,10,FALSE)</f>
        <v>0</v>
      </c>
      <c r="O169" s="51"/>
      <c r="P169" s="50"/>
      <c r="Q169" s="157">
        <f>IF(O169="",0,(O169/'PPF Application'!$T$7))</f>
        <v>0</v>
      </c>
      <c r="R169" s="52">
        <f>IF(M169="", 0, (N169/'PPF Application'!$T$7)*O169)</f>
        <v>0</v>
      </c>
      <c r="S169" s="135"/>
      <c r="U169" s="159">
        <f t="shared" si="24"/>
        <v>0</v>
      </c>
      <c r="V169" s="159">
        <f t="shared" si="17"/>
        <v>0</v>
      </c>
      <c r="W169" s="159">
        <f t="shared" si="18"/>
        <v>0</v>
      </c>
      <c r="X169" s="159">
        <f t="shared" si="19"/>
        <v>0</v>
      </c>
      <c r="Y169" s="159">
        <f t="shared" si="20"/>
        <v>0</v>
      </c>
      <c r="Z169" s="11">
        <f t="shared" si="21"/>
        <v>0</v>
      </c>
      <c r="AB169" s="23">
        <f t="shared" si="22"/>
        <v>0</v>
      </c>
      <c r="AC169" s="23">
        <f t="shared" si="23"/>
        <v>0</v>
      </c>
    </row>
    <row r="170" spans="1:29" x14ac:dyDescent="0.2">
      <c r="A170" s="364"/>
      <c r="B170" s="364"/>
      <c r="C170" s="165"/>
      <c r="D170" s="165"/>
      <c r="E170" s="165"/>
      <c r="F170" s="195"/>
      <c r="G170" s="165"/>
      <c r="H170" s="165"/>
      <c r="I170" s="165"/>
      <c r="J170" s="165"/>
      <c r="K170" s="77"/>
      <c r="L170" s="77"/>
      <c r="M170" s="82"/>
      <c r="N170" s="196">
        <f>VLOOKUP(M170,'Supporting Documentation'!$A$4:$J$566,10,FALSE)</f>
        <v>0</v>
      </c>
      <c r="O170" s="51"/>
      <c r="P170" s="50"/>
      <c r="Q170" s="157">
        <f>IF(O170="",0,(O170/'PPF Application'!$T$7))</f>
        <v>0</v>
      </c>
      <c r="R170" s="52">
        <f>IF(M170="", 0, (N170/'PPF Application'!$T$7)*O170)</f>
        <v>0</v>
      </c>
      <c r="S170" s="135"/>
      <c r="U170" s="159">
        <f t="shared" si="24"/>
        <v>0</v>
      </c>
      <c r="V170" s="159">
        <f t="shared" si="17"/>
        <v>0</v>
      </c>
      <c r="W170" s="159">
        <f t="shared" si="18"/>
        <v>0</v>
      </c>
      <c r="X170" s="159">
        <f t="shared" si="19"/>
        <v>0</v>
      </c>
      <c r="Y170" s="159">
        <f t="shared" si="20"/>
        <v>0</v>
      </c>
      <c r="Z170" s="11">
        <f t="shared" si="21"/>
        <v>0</v>
      </c>
      <c r="AB170" s="23">
        <f t="shared" si="22"/>
        <v>0</v>
      </c>
      <c r="AC170" s="23">
        <f t="shared" si="23"/>
        <v>0</v>
      </c>
    </row>
    <row r="171" spans="1:29" x14ac:dyDescent="0.2">
      <c r="A171" s="364"/>
      <c r="B171" s="364"/>
      <c r="C171" s="165"/>
      <c r="D171" s="165"/>
      <c r="E171" s="165"/>
      <c r="F171" s="195"/>
      <c r="G171" s="165"/>
      <c r="H171" s="165"/>
      <c r="I171" s="165"/>
      <c r="J171" s="165"/>
      <c r="K171" s="77"/>
      <c r="L171" s="77"/>
      <c r="M171" s="82"/>
      <c r="N171" s="196">
        <f>VLOOKUP(M171,'Supporting Documentation'!$A$4:$J$566,10,FALSE)</f>
        <v>0</v>
      </c>
      <c r="O171" s="51"/>
      <c r="P171" s="50"/>
      <c r="Q171" s="157">
        <f>IF(O171="",0,(O171/'PPF Application'!$T$7))</f>
        <v>0</v>
      </c>
      <c r="R171" s="52">
        <f>IF(M171="", 0, (N171/'PPF Application'!$T$7)*O171)</f>
        <v>0</v>
      </c>
      <c r="S171" s="135"/>
      <c r="U171" s="159">
        <f t="shared" si="24"/>
        <v>0</v>
      </c>
      <c r="V171" s="159">
        <f t="shared" si="17"/>
        <v>0</v>
      </c>
      <c r="W171" s="159">
        <f t="shared" si="18"/>
        <v>0</v>
      </c>
      <c r="X171" s="159">
        <f t="shared" si="19"/>
        <v>0</v>
      </c>
      <c r="Y171" s="159">
        <f t="shared" si="20"/>
        <v>0</v>
      </c>
      <c r="Z171" s="11">
        <f t="shared" si="21"/>
        <v>0</v>
      </c>
      <c r="AB171" s="23">
        <f t="shared" si="22"/>
        <v>0</v>
      </c>
      <c r="AC171" s="23">
        <f t="shared" si="23"/>
        <v>0</v>
      </c>
    </row>
    <row r="172" spans="1:29" x14ac:dyDescent="0.2">
      <c r="A172" s="364"/>
      <c r="B172" s="364"/>
      <c r="C172" s="165"/>
      <c r="D172" s="165"/>
      <c r="E172" s="165"/>
      <c r="F172" s="195"/>
      <c r="G172" s="165"/>
      <c r="H172" s="165"/>
      <c r="I172" s="165"/>
      <c r="J172" s="165"/>
      <c r="K172" s="77"/>
      <c r="L172" s="77"/>
      <c r="M172" s="82"/>
      <c r="N172" s="196">
        <f>VLOOKUP(M172,'Supporting Documentation'!$A$4:$J$566,10,FALSE)</f>
        <v>0</v>
      </c>
      <c r="O172" s="51"/>
      <c r="P172" s="50"/>
      <c r="Q172" s="157">
        <f>IF(O172="",0,(O172/'PPF Application'!$T$7))</f>
        <v>0</v>
      </c>
      <c r="R172" s="52">
        <f>IF(M172="", 0, (N172/'PPF Application'!$T$7)*O172)</f>
        <v>0</v>
      </c>
      <c r="S172" s="135"/>
      <c r="U172" s="159">
        <f t="shared" si="24"/>
        <v>0</v>
      </c>
      <c r="V172" s="159">
        <f t="shared" si="17"/>
        <v>0</v>
      </c>
      <c r="W172" s="159">
        <f t="shared" si="18"/>
        <v>0</v>
      </c>
      <c r="X172" s="159">
        <f t="shared" si="19"/>
        <v>0</v>
      </c>
      <c r="Y172" s="159">
        <f t="shared" si="20"/>
        <v>0</v>
      </c>
      <c r="Z172" s="11">
        <f t="shared" si="21"/>
        <v>0</v>
      </c>
      <c r="AB172" s="23">
        <f t="shared" si="22"/>
        <v>0</v>
      </c>
      <c r="AC172" s="23">
        <f t="shared" si="23"/>
        <v>0</v>
      </c>
    </row>
    <row r="173" spans="1:29" x14ac:dyDescent="0.2">
      <c r="A173" s="364"/>
      <c r="B173" s="364"/>
      <c r="C173" s="165"/>
      <c r="D173" s="165"/>
      <c r="E173" s="165"/>
      <c r="F173" s="195"/>
      <c r="G173" s="165"/>
      <c r="H173" s="165"/>
      <c r="I173" s="165"/>
      <c r="J173" s="165"/>
      <c r="K173" s="77"/>
      <c r="L173" s="77"/>
      <c r="M173" s="82"/>
      <c r="N173" s="196">
        <f>VLOOKUP(M173,'Supporting Documentation'!$A$4:$J$566,10,FALSE)</f>
        <v>0</v>
      </c>
      <c r="O173" s="51"/>
      <c r="P173" s="50"/>
      <c r="Q173" s="157">
        <f>IF(O173="",0,(O173/'PPF Application'!$T$7))</f>
        <v>0</v>
      </c>
      <c r="R173" s="52">
        <f>IF(M173="", 0, (N173/'PPF Application'!$T$7)*O173)</f>
        <v>0</v>
      </c>
      <c r="S173" s="135"/>
      <c r="U173" s="159">
        <f t="shared" si="24"/>
        <v>0</v>
      </c>
      <c r="V173" s="159">
        <f t="shared" si="17"/>
        <v>0</v>
      </c>
      <c r="W173" s="159">
        <f t="shared" si="18"/>
        <v>0</v>
      </c>
      <c r="X173" s="159">
        <f t="shared" si="19"/>
        <v>0</v>
      </c>
      <c r="Y173" s="159">
        <f t="shared" si="20"/>
        <v>0</v>
      </c>
      <c r="Z173" s="11">
        <f t="shared" si="21"/>
        <v>0</v>
      </c>
      <c r="AB173" s="23">
        <f t="shared" si="22"/>
        <v>0</v>
      </c>
      <c r="AC173" s="23">
        <f t="shared" si="23"/>
        <v>0</v>
      </c>
    </row>
    <row r="174" spans="1:29" x14ac:dyDescent="0.2">
      <c r="A174" s="364"/>
      <c r="B174" s="364"/>
      <c r="C174" s="165"/>
      <c r="D174" s="165"/>
      <c r="E174" s="165"/>
      <c r="F174" s="195"/>
      <c r="G174" s="165"/>
      <c r="H174" s="165"/>
      <c r="I174" s="165"/>
      <c r="J174" s="165"/>
      <c r="K174" s="77"/>
      <c r="L174" s="77"/>
      <c r="M174" s="82"/>
      <c r="N174" s="196">
        <f>VLOOKUP(M174,'Supporting Documentation'!$A$4:$J$566,10,FALSE)</f>
        <v>0</v>
      </c>
      <c r="O174" s="51"/>
      <c r="P174" s="50"/>
      <c r="Q174" s="157">
        <f>IF(O174="",0,(O174/'PPF Application'!$T$7))</f>
        <v>0</v>
      </c>
      <c r="R174" s="52">
        <f>IF(M174="", 0, (N174/'PPF Application'!$T$7)*O174)</f>
        <v>0</v>
      </c>
      <c r="S174" s="135"/>
      <c r="U174" s="159">
        <f t="shared" si="24"/>
        <v>0</v>
      </c>
      <c r="V174" s="159">
        <f t="shared" si="17"/>
        <v>0</v>
      </c>
      <c r="W174" s="159">
        <f t="shared" si="18"/>
        <v>0</v>
      </c>
      <c r="X174" s="159">
        <f t="shared" si="19"/>
        <v>0</v>
      </c>
      <c r="Y174" s="159">
        <f t="shared" si="20"/>
        <v>0</v>
      </c>
      <c r="Z174" s="11">
        <f t="shared" si="21"/>
        <v>0</v>
      </c>
      <c r="AB174" s="23">
        <f t="shared" si="22"/>
        <v>0</v>
      </c>
      <c r="AC174" s="23">
        <f t="shared" si="23"/>
        <v>0</v>
      </c>
    </row>
    <row r="175" spans="1:29" x14ac:dyDescent="0.2">
      <c r="A175" s="364"/>
      <c r="B175" s="364"/>
      <c r="C175" s="165"/>
      <c r="D175" s="165"/>
      <c r="E175" s="165"/>
      <c r="F175" s="195"/>
      <c r="G175" s="165"/>
      <c r="H175" s="165"/>
      <c r="I175" s="165"/>
      <c r="J175" s="165"/>
      <c r="K175" s="77"/>
      <c r="L175" s="77"/>
      <c r="M175" s="82"/>
      <c r="N175" s="196">
        <f>VLOOKUP(M175,'Supporting Documentation'!$A$4:$J$566,10,FALSE)</f>
        <v>0</v>
      </c>
      <c r="O175" s="51"/>
      <c r="P175" s="50"/>
      <c r="Q175" s="157">
        <f>IF(O175="",0,(O175/'PPF Application'!$T$7))</f>
        <v>0</v>
      </c>
      <c r="R175" s="52">
        <f>IF(M175="", 0, (N175/'PPF Application'!$T$7)*O175)</f>
        <v>0</v>
      </c>
      <c r="S175" s="135"/>
      <c r="U175" s="159">
        <f t="shared" si="24"/>
        <v>0</v>
      </c>
      <c r="V175" s="159">
        <f t="shared" si="17"/>
        <v>0</v>
      </c>
      <c r="W175" s="159">
        <f t="shared" si="18"/>
        <v>0</v>
      </c>
      <c r="X175" s="159">
        <f t="shared" si="19"/>
        <v>0</v>
      </c>
      <c r="Y175" s="159">
        <f t="shared" si="20"/>
        <v>0</v>
      </c>
      <c r="Z175" s="11">
        <f t="shared" si="21"/>
        <v>0</v>
      </c>
      <c r="AB175" s="23">
        <f t="shared" si="22"/>
        <v>0</v>
      </c>
      <c r="AC175" s="23">
        <f t="shared" si="23"/>
        <v>0</v>
      </c>
    </row>
    <row r="176" spans="1:29" x14ac:dyDescent="0.2">
      <c r="A176" s="364"/>
      <c r="B176" s="364"/>
      <c r="C176" s="165"/>
      <c r="D176" s="165"/>
      <c r="E176" s="165"/>
      <c r="F176" s="195"/>
      <c r="G176" s="165"/>
      <c r="H176" s="165"/>
      <c r="I176" s="165"/>
      <c r="J176" s="165"/>
      <c r="K176" s="77"/>
      <c r="L176" s="77"/>
      <c r="M176" s="82"/>
      <c r="N176" s="196">
        <f>VLOOKUP(M176,'Supporting Documentation'!$A$4:$J$566,10,FALSE)</f>
        <v>0</v>
      </c>
      <c r="O176" s="51"/>
      <c r="P176" s="50"/>
      <c r="Q176" s="157">
        <f>IF(O176="",0,(O176/'PPF Application'!$T$7))</f>
        <v>0</v>
      </c>
      <c r="R176" s="52">
        <f>IF(M176="", 0, (N176/'PPF Application'!$T$7)*O176)</f>
        <v>0</v>
      </c>
      <c r="S176" s="135"/>
      <c r="U176" s="159">
        <f t="shared" si="24"/>
        <v>0</v>
      </c>
      <c r="V176" s="159">
        <f t="shared" si="17"/>
        <v>0</v>
      </c>
      <c r="W176" s="159">
        <f t="shared" si="18"/>
        <v>0</v>
      </c>
      <c r="X176" s="159">
        <f t="shared" si="19"/>
        <v>0</v>
      </c>
      <c r="Y176" s="159">
        <f t="shared" si="20"/>
        <v>0</v>
      </c>
      <c r="Z176" s="11">
        <f t="shared" si="21"/>
        <v>0</v>
      </c>
      <c r="AB176" s="23">
        <f t="shared" si="22"/>
        <v>0</v>
      </c>
      <c r="AC176" s="23">
        <f t="shared" si="23"/>
        <v>0</v>
      </c>
    </row>
    <row r="177" spans="1:29" x14ac:dyDescent="0.2">
      <c r="A177" s="364"/>
      <c r="B177" s="364"/>
      <c r="C177" s="165"/>
      <c r="D177" s="165"/>
      <c r="E177" s="165"/>
      <c r="F177" s="195"/>
      <c r="G177" s="165"/>
      <c r="H177" s="165"/>
      <c r="I177" s="165"/>
      <c r="J177" s="165"/>
      <c r="K177" s="77"/>
      <c r="L177" s="77"/>
      <c r="M177" s="82"/>
      <c r="N177" s="196">
        <f>VLOOKUP(M177,'Supporting Documentation'!$A$4:$J$566,10,FALSE)</f>
        <v>0</v>
      </c>
      <c r="O177" s="51"/>
      <c r="P177" s="50"/>
      <c r="Q177" s="157">
        <f>IF(O177="",0,(O177/'PPF Application'!$T$7))</f>
        <v>0</v>
      </c>
      <c r="R177" s="52">
        <f>IF(M177="", 0, (N177/'PPF Application'!$T$7)*O177)</f>
        <v>0</v>
      </c>
      <c r="S177" s="135"/>
      <c r="U177" s="159">
        <f t="shared" si="24"/>
        <v>0</v>
      </c>
      <c r="V177" s="159">
        <f t="shared" si="17"/>
        <v>0</v>
      </c>
      <c r="W177" s="159">
        <f t="shared" si="18"/>
        <v>0</v>
      </c>
      <c r="X177" s="159">
        <f t="shared" si="19"/>
        <v>0</v>
      </c>
      <c r="Y177" s="159">
        <f t="shared" si="20"/>
        <v>0</v>
      </c>
      <c r="Z177" s="11">
        <f t="shared" si="21"/>
        <v>0</v>
      </c>
      <c r="AB177" s="23">
        <f t="shared" si="22"/>
        <v>0</v>
      </c>
      <c r="AC177" s="23">
        <f t="shared" si="23"/>
        <v>0</v>
      </c>
    </row>
    <row r="178" spans="1:29" x14ac:dyDescent="0.2">
      <c r="A178" s="364"/>
      <c r="B178" s="364"/>
      <c r="C178" s="165"/>
      <c r="D178" s="165"/>
      <c r="E178" s="165"/>
      <c r="F178" s="195"/>
      <c r="G178" s="165"/>
      <c r="H178" s="165"/>
      <c r="I178" s="165"/>
      <c r="J178" s="165"/>
      <c r="K178" s="77"/>
      <c r="L178" s="77"/>
      <c r="M178" s="82"/>
      <c r="N178" s="196">
        <f>VLOOKUP(M178,'Supporting Documentation'!$A$4:$J$566,10,FALSE)</f>
        <v>0</v>
      </c>
      <c r="O178" s="51"/>
      <c r="P178" s="50"/>
      <c r="Q178" s="157">
        <f>IF(O178="",0,(O178/'PPF Application'!$T$7))</f>
        <v>0</v>
      </c>
      <c r="R178" s="52">
        <f>IF(M178="", 0, (N178/'PPF Application'!$T$7)*O178)</f>
        <v>0</v>
      </c>
      <c r="S178" s="135"/>
      <c r="U178" s="159">
        <f t="shared" si="24"/>
        <v>0</v>
      </c>
      <c r="V178" s="159">
        <f t="shared" si="17"/>
        <v>0</v>
      </c>
      <c r="W178" s="159">
        <f t="shared" si="18"/>
        <v>0</v>
      </c>
      <c r="X178" s="159">
        <f t="shared" si="19"/>
        <v>0</v>
      </c>
      <c r="Y178" s="159">
        <f t="shared" si="20"/>
        <v>0</v>
      </c>
      <c r="Z178" s="11">
        <f t="shared" si="21"/>
        <v>0</v>
      </c>
      <c r="AB178" s="23">
        <f t="shared" si="22"/>
        <v>0</v>
      </c>
      <c r="AC178" s="23">
        <f t="shared" si="23"/>
        <v>0</v>
      </c>
    </row>
    <row r="179" spans="1:29" x14ac:dyDescent="0.2">
      <c r="A179" s="364"/>
      <c r="B179" s="364"/>
      <c r="C179" s="165"/>
      <c r="D179" s="165"/>
      <c r="E179" s="165"/>
      <c r="F179" s="195"/>
      <c r="G179" s="165"/>
      <c r="H179" s="165"/>
      <c r="I179" s="165"/>
      <c r="J179" s="165"/>
      <c r="K179" s="77"/>
      <c r="L179" s="77"/>
      <c r="M179" s="82"/>
      <c r="N179" s="196">
        <f>VLOOKUP(M179,'Supporting Documentation'!$A$4:$J$566,10,FALSE)</f>
        <v>0</v>
      </c>
      <c r="O179" s="51"/>
      <c r="P179" s="50"/>
      <c r="Q179" s="157">
        <f>IF(O179="",0,(O179/'PPF Application'!$T$7))</f>
        <v>0</v>
      </c>
      <c r="R179" s="52">
        <f>IF(M179="", 0, (N179/'PPF Application'!$T$7)*O179)</f>
        <v>0</v>
      </c>
      <c r="S179" s="135"/>
      <c r="U179" s="159">
        <f t="shared" si="24"/>
        <v>0</v>
      </c>
      <c r="V179" s="159">
        <f t="shared" si="17"/>
        <v>0</v>
      </c>
      <c r="W179" s="159">
        <f t="shared" si="18"/>
        <v>0</v>
      </c>
      <c r="X179" s="159">
        <f t="shared" si="19"/>
        <v>0</v>
      </c>
      <c r="Y179" s="159">
        <f t="shared" si="20"/>
        <v>0</v>
      </c>
      <c r="Z179" s="11">
        <f t="shared" si="21"/>
        <v>0</v>
      </c>
      <c r="AB179" s="23">
        <f t="shared" si="22"/>
        <v>0</v>
      </c>
      <c r="AC179" s="23">
        <f t="shared" si="23"/>
        <v>0</v>
      </c>
    </row>
    <row r="180" spans="1:29" x14ac:dyDescent="0.2">
      <c r="A180" s="364"/>
      <c r="B180" s="364"/>
      <c r="C180" s="165"/>
      <c r="D180" s="165"/>
      <c r="E180" s="165"/>
      <c r="F180" s="195"/>
      <c r="G180" s="165"/>
      <c r="H180" s="165"/>
      <c r="I180" s="165"/>
      <c r="J180" s="165"/>
      <c r="K180" s="77"/>
      <c r="L180" s="77"/>
      <c r="M180" s="82"/>
      <c r="N180" s="196">
        <f>VLOOKUP(M180,'Supporting Documentation'!$A$4:$J$566,10,FALSE)</f>
        <v>0</v>
      </c>
      <c r="O180" s="51"/>
      <c r="P180" s="50"/>
      <c r="Q180" s="157">
        <f>IF(O180="",0,(O180/'PPF Application'!$T$7))</f>
        <v>0</v>
      </c>
      <c r="R180" s="52">
        <f>IF(M180="", 0, (N180/'PPF Application'!$T$7)*O180)</f>
        <v>0</v>
      </c>
      <c r="S180" s="135"/>
      <c r="U180" s="159">
        <f t="shared" si="24"/>
        <v>0</v>
      </c>
      <c r="V180" s="159">
        <f t="shared" si="17"/>
        <v>0</v>
      </c>
      <c r="W180" s="159">
        <f t="shared" si="18"/>
        <v>0</v>
      </c>
      <c r="X180" s="159">
        <f t="shared" si="19"/>
        <v>0</v>
      </c>
      <c r="Y180" s="159">
        <f t="shared" si="20"/>
        <v>0</v>
      </c>
      <c r="Z180" s="11">
        <f t="shared" si="21"/>
        <v>0</v>
      </c>
      <c r="AB180" s="23">
        <f t="shared" si="22"/>
        <v>0</v>
      </c>
      <c r="AC180" s="23">
        <f t="shared" si="23"/>
        <v>0</v>
      </c>
    </row>
    <row r="181" spans="1:29" x14ac:dyDescent="0.2">
      <c r="A181" s="364"/>
      <c r="B181" s="364"/>
      <c r="C181" s="165"/>
      <c r="D181" s="165"/>
      <c r="E181" s="165"/>
      <c r="F181" s="195"/>
      <c r="G181" s="165"/>
      <c r="H181" s="165"/>
      <c r="I181" s="165"/>
      <c r="J181" s="165"/>
      <c r="K181" s="77"/>
      <c r="L181" s="77"/>
      <c r="M181" s="82"/>
      <c r="N181" s="196">
        <f>VLOOKUP(M181,'Supporting Documentation'!$A$4:$J$566,10,FALSE)</f>
        <v>0</v>
      </c>
      <c r="O181" s="51"/>
      <c r="P181" s="50"/>
      <c r="Q181" s="157">
        <f>IF(O181="",0,(O181/'PPF Application'!$T$7))</f>
        <v>0</v>
      </c>
      <c r="R181" s="52">
        <f>IF(M181="", 0, (N181/'PPF Application'!$T$7)*O181)</f>
        <v>0</v>
      </c>
      <c r="S181" s="135"/>
      <c r="U181" s="159">
        <f t="shared" si="24"/>
        <v>0</v>
      </c>
      <c r="V181" s="159">
        <f t="shared" si="17"/>
        <v>0</v>
      </c>
      <c r="W181" s="159">
        <f t="shared" si="18"/>
        <v>0</v>
      </c>
      <c r="X181" s="159">
        <f t="shared" si="19"/>
        <v>0</v>
      </c>
      <c r="Y181" s="159">
        <f t="shared" si="20"/>
        <v>0</v>
      </c>
      <c r="Z181" s="11">
        <f t="shared" si="21"/>
        <v>0</v>
      </c>
      <c r="AB181" s="23">
        <f t="shared" si="22"/>
        <v>0</v>
      </c>
      <c r="AC181" s="23">
        <f t="shared" si="23"/>
        <v>0</v>
      </c>
    </row>
    <row r="182" spans="1:29" x14ac:dyDescent="0.2">
      <c r="A182" s="364"/>
      <c r="B182" s="364"/>
      <c r="C182" s="165"/>
      <c r="D182" s="165"/>
      <c r="E182" s="165"/>
      <c r="F182" s="195"/>
      <c r="G182" s="165"/>
      <c r="H182" s="165"/>
      <c r="I182" s="165"/>
      <c r="J182" s="165"/>
      <c r="K182" s="77"/>
      <c r="L182" s="77"/>
      <c r="M182" s="82"/>
      <c r="N182" s="196">
        <f>VLOOKUP(M182,'Supporting Documentation'!$A$4:$J$566,10,FALSE)</f>
        <v>0</v>
      </c>
      <c r="O182" s="51"/>
      <c r="P182" s="50"/>
      <c r="Q182" s="157">
        <f>IF(O182="",0,(O182/'PPF Application'!$T$7))</f>
        <v>0</v>
      </c>
      <c r="R182" s="52">
        <f>IF(M182="", 0, (N182/'PPF Application'!$T$7)*O182)</f>
        <v>0</v>
      </c>
      <c r="S182" s="135"/>
      <c r="U182" s="159">
        <f t="shared" si="24"/>
        <v>0</v>
      </c>
      <c r="V182" s="159">
        <f t="shared" si="17"/>
        <v>0</v>
      </c>
      <c r="W182" s="159">
        <f t="shared" si="18"/>
        <v>0</v>
      </c>
      <c r="X182" s="159">
        <f t="shared" si="19"/>
        <v>0</v>
      </c>
      <c r="Y182" s="159">
        <f t="shared" si="20"/>
        <v>0</v>
      </c>
      <c r="Z182" s="11">
        <f t="shared" si="21"/>
        <v>0</v>
      </c>
      <c r="AB182" s="23">
        <f t="shared" si="22"/>
        <v>0</v>
      </c>
      <c r="AC182" s="23">
        <f t="shared" si="23"/>
        <v>0</v>
      </c>
    </row>
    <row r="183" spans="1:29" x14ac:dyDescent="0.2">
      <c r="A183" s="364"/>
      <c r="B183" s="364"/>
      <c r="C183" s="165"/>
      <c r="D183" s="165"/>
      <c r="E183" s="165"/>
      <c r="F183" s="195"/>
      <c r="G183" s="165"/>
      <c r="H183" s="165"/>
      <c r="I183" s="165"/>
      <c r="J183" s="165"/>
      <c r="K183" s="77"/>
      <c r="L183" s="77"/>
      <c r="M183" s="82"/>
      <c r="N183" s="196">
        <f>VLOOKUP(M183,'Supporting Documentation'!$A$4:$J$566,10,FALSE)</f>
        <v>0</v>
      </c>
      <c r="O183" s="51"/>
      <c r="P183" s="50"/>
      <c r="Q183" s="157">
        <f>IF(O183="",0,(O183/'PPF Application'!$T$7))</f>
        <v>0</v>
      </c>
      <c r="R183" s="52">
        <f>IF(M183="", 0, (N183/'PPF Application'!$T$7)*O183)</f>
        <v>0</v>
      </c>
      <c r="S183" s="135"/>
      <c r="U183" s="159">
        <f t="shared" si="24"/>
        <v>0</v>
      </c>
      <c r="V183" s="159">
        <f t="shared" si="17"/>
        <v>0</v>
      </c>
      <c r="W183" s="159">
        <f t="shared" si="18"/>
        <v>0</v>
      </c>
      <c r="X183" s="159">
        <f t="shared" si="19"/>
        <v>0</v>
      </c>
      <c r="Y183" s="159">
        <f t="shared" si="20"/>
        <v>0</v>
      </c>
      <c r="Z183" s="11">
        <f t="shared" si="21"/>
        <v>0</v>
      </c>
      <c r="AB183" s="23">
        <f t="shared" si="22"/>
        <v>0</v>
      </c>
      <c r="AC183" s="23">
        <f t="shared" si="23"/>
        <v>0</v>
      </c>
    </row>
    <row r="184" spans="1:29" x14ac:dyDescent="0.2">
      <c r="A184" s="364"/>
      <c r="B184" s="364"/>
      <c r="C184" s="165"/>
      <c r="D184" s="165"/>
      <c r="E184" s="165"/>
      <c r="F184" s="195"/>
      <c r="G184" s="165"/>
      <c r="H184" s="165"/>
      <c r="I184" s="165"/>
      <c r="J184" s="165"/>
      <c r="K184" s="77"/>
      <c r="L184" s="77"/>
      <c r="M184" s="82"/>
      <c r="N184" s="196">
        <f>VLOOKUP(M184,'Supporting Documentation'!$A$4:$J$566,10,FALSE)</f>
        <v>0</v>
      </c>
      <c r="O184" s="51"/>
      <c r="P184" s="50"/>
      <c r="Q184" s="157">
        <f>IF(O184="",0,(O184/'PPF Application'!$T$7))</f>
        <v>0</v>
      </c>
      <c r="R184" s="52">
        <f>IF(M184="", 0, (N184/'PPF Application'!$T$7)*O184)</f>
        <v>0</v>
      </c>
      <c r="S184" s="135"/>
      <c r="U184" s="159">
        <f t="shared" si="24"/>
        <v>0</v>
      </c>
      <c r="V184" s="159">
        <f t="shared" si="17"/>
        <v>0</v>
      </c>
      <c r="W184" s="159">
        <f t="shared" si="18"/>
        <v>0</v>
      </c>
      <c r="X184" s="159">
        <f t="shared" si="19"/>
        <v>0</v>
      </c>
      <c r="Y184" s="159">
        <f t="shared" si="20"/>
        <v>0</v>
      </c>
      <c r="Z184" s="11">
        <f t="shared" si="21"/>
        <v>0</v>
      </c>
      <c r="AB184" s="23">
        <f t="shared" si="22"/>
        <v>0</v>
      </c>
      <c r="AC184" s="23">
        <f t="shared" si="23"/>
        <v>0</v>
      </c>
    </row>
    <row r="185" spans="1:29" x14ac:dyDescent="0.2">
      <c r="A185" s="364"/>
      <c r="B185" s="364"/>
      <c r="C185" s="165"/>
      <c r="D185" s="165"/>
      <c r="E185" s="165"/>
      <c r="F185" s="195"/>
      <c r="G185" s="165"/>
      <c r="H185" s="165"/>
      <c r="I185" s="165"/>
      <c r="J185" s="165"/>
      <c r="K185" s="77"/>
      <c r="L185" s="77"/>
      <c r="M185" s="82"/>
      <c r="N185" s="196">
        <f>VLOOKUP(M185,'Supporting Documentation'!$A$4:$J$566,10,FALSE)</f>
        <v>0</v>
      </c>
      <c r="O185" s="51"/>
      <c r="P185" s="50"/>
      <c r="Q185" s="157">
        <f>IF(O185="",0,(O185/'PPF Application'!$T$7))</f>
        <v>0</v>
      </c>
      <c r="R185" s="52">
        <f>IF(M185="", 0, (N185/'PPF Application'!$T$7)*O185)</f>
        <v>0</v>
      </c>
      <c r="S185" s="135"/>
      <c r="U185" s="159">
        <f t="shared" si="24"/>
        <v>0</v>
      </c>
      <c r="V185" s="159">
        <f t="shared" si="17"/>
        <v>0</v>
      </c>
      <c r="W185" s="159">
        <f t="shared" si="18"/>
        <v>0</v>
      </c>
      <c r="X185" s="159">
        <f t="shared" si="19"/>
        <v>0</v>
      </c>
      <c r="Y185" s="159">
        <f t="shared" si="20"/>
        <v>0</v>
      </c>
      <c r="Z185" s="11">
        <f t="shared" si="21"/>
        <v>0</v>
      </c>
      <c r="AB185" s="23">
        <f t="shared" si="22"/>
        <v>0</v>
      </c>
      <c r="AC185" s="23">
        <f t="shared" si="23"/>
        <v>0</v>
      </c>
    </row>
    <row r="186" spans="1:29" x14ac:dyDescent="0.2">
      <c r="A186" s="364"/>
      <c r="B186" s="364"/>
      <c r="C186" s="165"/>
      <c r="D186" s="165"/>
      <c r="E186" s="165"/>
      <c r="F186" s="195"/>
      <c r="G186" s="165"/>
      <c r="H186" s="165"/>
      <c r="I186" s="165"/>
      <c r="J186" s="165"/>
      <c r="K186" s="77"/>
      <c r="L186" s="77"/>
      <c r="M186" s="82"/>
      <c r="N186" s="196">
        <f>VLOOKUP(M186,'Supporting Documentation'!$A$4:$J$566,10,FALSE)</f>
        <v>0</v>
      </c>
      <c r="O186" s="51"/>
      <c r="P186" s="50"/>
      <c r="Q186" s="157">
        <f>IF(O186="",0,(O186/'PPF Application'!$T$7))</f>
        <v>0</v>
      </c>
      <c r="R186" s="52">
        <f>IF(M186="", 0, (N186/'PPF Application'!$T$7)*O186)</f>
        <v>0</v>
      </c>
      <c r="S186" s="135"/>
      <c r="U186" s="159">
        <f t="shared" si="24"/>
        <v>0</v>
      </c>
      <c r="V186" s="159">
        <f t="shared" si="17"/>
        <v>0</v>
      </c>
      <c r="W186" s="159">
        <f t="shared" si="18"/>
        <v>0</v>
      </c>
      <c r="X186" s="159">
        <f t="shared" si="19"/>
        <v>0</v>
      </c>
      <c r="Y186" s="159">
        <f t="shared" si="20"/>
        <v>0</v>
      </c>
      <c r="Z186" s="11">
        <f t="shared" si="21"/>
        <v>0</v>
      </c>
      <c r="AB186" s="23">
        <f t="shared" si="22"/>
        <v>0</v>
      </c>
      <c r="AC186" s="23">
        <f t="shared" si="23"/>
        <v>0</v>
      </c>
    </row>
    <row r="187" spans="1:29" x14ac:dyDescent="0.2">
      <c r="A187" s="364"/>
      <c r="B187" s="364"/>
      <c r="C187" s="165"/>
      <c r="D187" s="165"/>
      <c r="E187" s="165"/>
      <c r="F187" s="195"/>
      <c r="G187" s="165"/>
      <c r="H187" s="165"/>
      <c r="I187" s="165"/>
      <c r="J187" s="165"/>
      <c r="K187" s="77"/>
      <c r="L187" s="77"/>
      <c r="M187" s="82"/>
      <c r="N187" s="196">
        <f>VLOOKUP(M187,'Supporting Documentation'!$A$4:$J$566,10,FALSE)</f>
        <v>0</v>
      </c>
      <c r="O187" s="51"/>
      <c r="P187" s="50"/>
      <c r="Q187" s="157">
        <f>IF(O187="",0,(O187/'PPF Application'!$T$7))</f>
        <v>0</v>
      </c>
      <c r="R187" s="52">
        <f>IF(M187="", 0, (N187/'PPF Application'!$T$7)*O187)</f>
        <v>0</v>
      </c>
      <c r="S187" s="135"/>
      <c r="U187" s="159">
        <f t="shared" si="24"/>
        <v>0</v>
      </c>
      <c r="V187" s="159">
        <f t="shared" si="17"/>
        <v>0</v>
      </c>
      <c r="W187" s="159">
        <f t="shared" si="18"/>
        <v>0</v>
      </c>
      <c r="X187" s="159">
        <f t="shared" si="19"/>
        <v>0</v>
      </c>
      <c r="Y187" s="159">
        <f t="shared" si="20"/>
        <v>0</v>
      </c>
      <c r="Z187" s="11">
        <f t="shared" si="21"/>
        <v>0</v>
      </c>
      <c r="AB187" s="23">
        <f t="shared" si="22"/>
        <v>0</v>
      </c>
      <c r="AC187" s="23">
        <f t="shared" si="23"/>
        <v>0</v>
      </c>
    </row>
    <row r="188" spans="1:29" x14ac:dyDescent="0.2">
      <c r="A188" s="364"/>
      <c r="B188" s="364"/>
      <c r="C188" s="165"/>
      <c r="D188" s="165"/>
      <c r="E188" s="165"/>
      <c r="F188" s="195"/>
      <c r="G188" s="165"/>
      <c r="H188" s="165"/>
      <c r="I188" s="165"/>
      <c r="J188" s="165"/>
      <c r="K188" s="77"/>
      <c r="L188" s="77"/>
      <c r="M188" s="82"/>
      <c r="N188" s="196">
        <f>VLOOKUP(M188,'Supporting Documentation'!$A$4:$J$566,10,FALSE)</f>
        <v>0</v>
      </c>
      <c r="O188" s="51"/>
      <c r="P188" s="50"/>
      <c r="Q188" s="157">
        <f>IF(O188="",0,(O188/'PPF Application'!$T$7))</f>
        <v>0</v>
      </c>
      <c r="R188" s="52">
        <f>IF(M188="", 0, (N188/'PPF Application'!$T$7)*O188)</f>
        <v>0</v>
      </c>
      <c r="S188" s="135"/>
      <c r="U188" s="159">
        <f t="shared" si="24"/>
        <v>0</v>
      </c>
      <c r="V188" s="159">
        <f t="shared" si="17"/>
        <v>0</v>
      </c>
      <c r="W188" s="159">
        <f t="shared" si="18"/>
        <v>0</v>
      </c>
      <c r="X188" s="159">
        <f t="shared" si="19"/>
        <v>0</v>
      </c>
      <c r="Y188" s="159">
        <f t="shared" si="20"/>
        <v>0</v>
      </c>
      <c r="Z188" s="11">
        <f t="shared" si="21"/>
        <v>0</v>
      </c>
      <c r="AB188" s="23">
        <f t="shared" si="22"/>
        <v>0</v>
      </c>
      <c r="AC188" s="23">
        <f t="shared" si="23"/>
        <v>0</v>
      </c>
    </row>
    <row r="189" spans="1:29" x14ac:dyDescent="0.2">
      <c r="A189" s="364"/>
      <c r="B189" s="364"/>
      <c r="C189" s="165"/>
      <c r="D189" s="165"/>
      <c r="E189" s="165"/>
      <c r="F189" s="195"/>
      <c r="G189" s="165"/>
      <c r="H189" s="165"/>
      <c r="I189" s="165"/>
      <c r="J189" s="165"/>
      <c r="K189" s="77"/>
      <c r="L189" s="77"/>
      <c r="M189" s="82"/>
      <c r="N189" s="196">
        <f>VLOOKUP(M189,'Supporting Documentation'!$A$4:$J$566,10,FALSE)</f>
        <v>0</v>
      </c>
      <c r="O189" s="51"/>
      <c r="P189" s="50"/>
      <c r="Q189" s="157">
        <f>IF(O189="",0,(O189/'PPF Application'!$T$7))</f>
        <v>0</v>
      </c>
      <c r="R189" s="52">
        <f>IF(M189="", 0, (N189/'PPF Application'!$T$7)*O189)</f>
        <v>0</v>
      </c>
      <c r="S189" s="135"/>
      <c r="U189" s="159">
        <f t="shared" si="24"/>
        <v>0</v>
      </c>
      <c r="V189" s="159">
        <f t="shared" si="17"/>
        <v>0</v>
      </c>
      <c r="W189" s="159">
        <f t="shared" si="18"/>
        <v>0</v>
      </c>
      <c r="X189" s="159">
        <f t="shared" si="19"/>
        <v>0</v>
      </c>
      <c r="Y189" s="159">
        <f t="shared" si="20"/>
        <v>0</v>
      </c>
      <c r="Z189" s="11">
        <f t="shared" si="21"/>
        <v>0</v>
      </c>
      <c r="AB189" s="23">
        <f t="shared" si="22"/>
        <v>0</v>
      </c>
      <c r="AC189" s="23">
        <f t="shared" si="23"/>
        <v>0</v>
      </c>
    </row>
    <row r="190" spans="1:29" x14ac:dyDescent="0.2">
      <c r="A190" s="364"/>
      <c r="B190" s="364"/>
      <c r="C190" s="165"/>
      <c r="D190" s="165"/>
      <c r="E190" s="165"/>
      <c r="F190" s="195"/>
      <c r="G190" s="165"/>
      <c r="H190" s="165"/>
      <c r="I190" s="165"/>
      <c r="J190" s="165"/>
      <c r="K190" s="77"/>
      <c r="L190" s="77"/>
      <c r="M190" s="82"/>
      <c r="N190" s="196">
        <f>VLOOKUP(M190,'Supporting Documentation'!$A$4:$J$566,10,FALSE)</f>
        <v>0</v>
      </c>
      <c r="O190" s="51"/>
      <c r="P190" s="50"/>
      <c r="Q190" s="157">
        <f>IF(O190="",0,(O190/'PPF Application'!$T$7))</f>
        <v>0</v>
      </c>
      <c r="R190" s="52">
        <f>IF(M190="", 0, (N190/'PPF Application'!$T$7)*O190)</f>
        <v>0</v>
      </c>
      <c r="S190" s="135"/>
      <c r="U190" s="159">
        <f t="shared" si="24"/>
        <v>0</v>
      </c>
      <c r="V190" s="159">
        <f t="shared" si="17"/>
        <v>0</v>
      </c>
      <c r="W190" s="159">
        <f t="shared" si="18"/>
        <v>0</v>
      </c>
      <c r="X190" s="159">
        <f t="shared" si="19"/>
        <v>0</v>
      </c>
      <c r="Y190" s="159">
        <f t="shared" si="20"/>
        <v>0</v>
      </c>
      <c r="Z190" s="11">
        <f t="shared" si="21"/>
        <v>0</v>
      </c>
      <c r="AB190" s="23">
        <f t="shared" si="22"/>
        <v>0</v>
      </c>
      <c r="AC190" s="23">
        <f t="shared" si="23"/>
        <v>0</v>
      </c>
    </row>
    <row r="191" spans="1:29" x14ac:dyDescent="0.2">
      <c r="A191" s="364"/>
      <c r="B191" s="364"/>
      <c r="C191" s="165"/>
      <c r="D191" s="165"/>
      <c r="E191" s="165"/>
      <c r="F191" s="195"/>
      <c r="G191" s="165"/>
      <c r="H191" s="165"/>
      <c r="I191" s="165"/>
      <c r="J191" s="165"/>
      <c r="K191" s="77"/>
      <c r="L191" s="77"/>
      <c r="M191" s="82"/>
      <c r="N191" s="196">
        <f>VLOOKUP(M191,'Supporting Documentation'!$A$4:$J$566,10,FALSE)</f>
        <v>0</v>
      </c>
      <c r="O191" s="51"/>
      <c r="P191" s="50"/>
      <c r="Q191" s="157">
        <f>IF(O191="",0,(O191/'PPF Application'!$T$7))</f>
        <v>0</v>
      </c>
      <c r="R191" s="52">
        <f>IF(M191="", 0, (N191/'PPF Application'!$T$7)*O191)</f>
        <v>0</v>
      </c>
      <c r="S191" s="135"/>
      <c r="U191" s="159">
        <f t="shared" si="24"/>
        <v>0</v>
      </c>
      <c r="V191" s="159">
        <f t="shared" si="17"/>
        <v>0</v>
      </c>
      <c r="W191" s="159">
        <f t="shared" si="18"/>
        <v>0</v>
      </c>
      <c r="X191" s="159">
        <f t="shared" si="19"/>
        <v>0</v>
      </c>
      <c r="Y191" s="159">
        <f t="shared" si="20"/>
        <v>0</v>
      </c>
      <c r="Z191" s="11">
        <f t="shared" si="21"/>
        <v>0</v>
      </c>
      <c r="AB191" s="23">
        <f t="shared" si="22"/>
        <v>0</v>
      </c>
      <c r="AC191" s="23">
        <f t="shared" si="23"/>
        <v>0</v>
      </c>
    </row>
    <row r="192" spans="1:29" x14ac:dyDescent="0.2">
      <c r="A192" s="364"/>
      <c r="B192" s="364"/>
      <c r="C192" s="165"/>
      <c r="D192" s="165"/>
      <c r="E192" s="165"/>
      <c r="F192" s="195"/>
      <c r="G192" s="165"/>
      <c r="H192" s="165"/>
      <c r="I192" s="165"/>
      <c r="J192" s="165"/>
      <c r="K192" s="77"/>
      <c r="L192" s="77"/>
      <c r="M192" s="82"/>
      <c r="N192" s="196">
        <f>VLOOKUP(M192,'Supporting Documentation'!$A$4:$J$566,10,FALSE)</f>
        <v>0</v>
      </c>
      <c r="O192" s="51"/>
      <c r="P192" s="50"/>
      <c r="Q192" s="157">
        <f>IF(O192="",0,(O192/'PPF Application'!$T$7))</f>
        <v>0</v>
      </c>
      <c r="R192" s="52">
        <f>IF(M192="", 0, (N192/'PPF Application'!$T$7)*O192)</f>
        <v>0</v>
      </c>
      <c r="S192" s="135"/>
      <c r="U192" s="159">
        <f t="shared" si="24"/>
        <v>0</v>
      </c>
      <c r="V192" s="159">
        <f t="shared" si="17"/>
        <v>0</v>
      </c>
      <c r="W192" s="159">
        <f t="shared" si="18"/>
        <v>0</v>
      </c>
      <c r="X192" s="159">
        <f t="shared" si="19"/>
        <v>0</v>
      </c>
      <c r="Y192" s="159">
        <f t="shared" si="20"/>
        <v>0</v>
      </c>
      <c r="Z192" s="11">
        <f t="shared" si="21"/>
        <v>0</v>
      </c>
      <c r="AB192" s="23">
        <f t="shared" si="22"/>
        <v>0</v>
      </c>
      <c r="AC192" s="23">
        <f t="shared" si="23"/>
        <v>0</v>
      </c>
    </row>
    <row r="193" spans="1:29" x14ac:dyDescent="0.2">
      <c r="A193" s="364"/>
      <c r="B193" s="364"/>
      <c r="C193" s="165"/>
      <c r="D193" s="165"/>
      <c r="E193" s="165"/>
      <c r="F193" s="195"/>
      <c r="G193" s="165"/>
      <c r="H193" s="165"/>
      <c r="I193" s="165"/>
      <c r="J193" s="165"/>
      <c r="K193" s="77"/>
      <c r="L193" s="77"/>
      <c r="M193" s="82"/>
      <c r="N193" s="196">
        <f>VLOOKUP(M193,'Supporting Documentation'!$A$4:$J$566,10,FALSE)</f>
        <v>0</v>
      </c>
      <c r="O193" s="51"/>
      <c r="P193" s="50"/>
      <c r="Q193" s="157">
        <f>IF(O193="",0,(O193/'PPF Application'!$T$7))</f>
        <v>0</v>
      </c>
      <c r="R193" s="52">
        <f>IF(M193="", 0, (N193/'PPF Application'!$T$7)*O193)</f>
        <v>0</v>
      </c>
      <c r="S193" s="135"/>
      <c r="U193" s="159">
        <f t="shared" si="24"/>
        <v>0</v>
      </c>
      <c r="V193" s="159">
        <f t="shared" si="17"/>
        <v>0</v>
      </c>
      <c r="W193" s="159">
        <f t="shared" si="18"/>
        <v>0</v>
      </c>
      <c r="X193" s="159">
        <f t="shared" si="19"/>
        <v>0</v>
      </c>
      <c r="Y193" s="159">
        <f t="shared" si="20"/>
        <v>0</v>
      </c>
      <c r="Z193" s="11">
        <f t="shared" si="21"/>
        <v>0</v>
      </c>
      <c r="AB193" s="23">
        <f t="shared" si="22"/>
        <v>0</v>
      </c>
      <c r="AC193" s="23">
        <f t="shared" si="23"/>
        <v>0</v>
      </c>
    </row>
    <row r="194" spans="1:29" x14ac:dyDescent="0.2">
      <c r="A194" s="364"/>
      <c r="B194" s="364"/>
      <c r="C194" s="165"/>
      <c r="D194" s="165"/>
      <c r="E194" s="165"/>
      <c r="F194" s="195"/>
      <c r="G194" s="165"/>
      <c r="H194" s="165"/>
      <c r="I194" s="165"/>
      <c r="J194" s="165"/>
      <c r="K194" s="77"/>
      <c r="L194" s="77"/>
      <c r="M194" s="82"/>
      <c r="N194" s="196">
        <f>VLOOKUP(M194,'Supporting Documentation'!$A$4:$J$566,10,FALSE)</f>
        <v>0</v>
      </c>
      <c r="O194" s="51"/>
      <c r="P194" s="50"/>
      <c r="Q194" s="157">
        <f>IF(O194="",0,(O194/'PPF Application'!$T$7))</f>
        <v>0</v>
      </c>
      <c r="R194" s="52">
        <f>IF(M194="", 0, (N194/'PPF Application'!$T$7)*O194)</f>
        <v>0</v>
      </c>
      <c r="S194" s="135"/>
      <c r="U194" s="159">
        <f t="shared" si="24"/>
        <v>0</v>
      </c>
      <c r="V194" s="159">
        <f t="shared" si="17"/>
        <v>0</v>
      </c>
      <c r="W194" s="159">
        <f t="shared" si="18"/>
        <v>0</v>
      </c>
      <c r="X194" s="159">
        <f t="shared" si="19"/>
        <v>0</v>
      </c>
      <c r="Y194" s="159">
        <f t="shared" si="20"/>
        <v>0</v>
      </c>
      <c r="Z194" s="11">
        <f t="shared" si="21"/>
        <v>0</v>
      </c>
      <c r="AB194" s="23">
        <f t="shared" si="22"/>
        <v>0</v>
      </c>
      <c r="AC194" s="23">
        <f t="shared" si="23"/>
        <v>0</v>
      </c>
    </row>
    <row r="195" spans="1:29" x14ac:dyDescent="0.2">
      <c r="A195" s="364"/>
      <c r="B195" s="364"/>
      <c r="C195" s="165"/>
      <c r="D195" s="165"/>
      <c r="E195" s="165"/>
      <c r="F195" s="195"/>
      <c r="G195" s="165"/>
      <c r="H195" s="165"/>
      <c r="I195" s="165"/>
      <c r="J195" s="165"/>
      <c r="K195" s="77"/>
      <c r="L195" s="77"/>
      <c r="M195" s="82"/>
      <c r="N195" s="196">
        <f>VLOOKUP(M195,'Supporting Documentation'!$A$4:$J$566,10,FALSE)</f>
        <v>0</v>
      </c>
      <c r="O195" s="51"/>
      <c r="P195" s="50"/>
      <c r="Q195" s="157">
        <f>IF(O195="",0,(O195/'PPF Application'!$T$7))</f>
        <v>0</v>
      </c>
      <c r="R195" s="52">
        <f>IF(M195="", 0, (N195/'PPF Application'!$T$7)*O195)</f>
        <v>0</v>
      </c>
      <c r="S195" s="135"/>
      <c r="U195" s="159">
        <f t="shared" si="24"/>
        <v>0</v>
      </c>
      <c r="V195" s="159">
        <f t="shared" si="17"/>
        <v>0</v>
      </c>
      <c r="W195" s="159">
        <f t="shared" si="18"/>
        <v>0</v>
      </c>
      <c r="X195" s="159">
        <f t="shared" si="19"/>
        <v>0</v>
      </c>
      <c r="Y195" s="159">
        <f t="shared" si="20"/>
        <v>0</v>
      </c>
      <c r="Z195" s="11">
        <f t="shared" si="21"/>
        <v>0</v>
      </c>
      <c r="AB195" s="23">
        <f t="shared" si="22"/>
        <v>0</v>
      </c>
      <c r="AC195" s="23">
        <f t="shared" si="23"/>
        <v>0</v>
      </c>
    </row>
    <row r="196" spans="1:29" x14ac:dyDescent="0.2">
      <c r="A196" s="364"/>
      <c r="B196" s="364"/>
      <c r="C196" s="165"/>
      <c r="D196" s="165"/>
      <c r="E196" s="165"/>
      <c r="F196" s="195"/>
      <c r="G196" s="165"/>
      <c r="H196" s="165"/>
      <c r="I196" s="165"/>
      <c r="J196" s="165"/>
      <c r="K196" s="77"/>
      <c r="L196" s="77"/>
      <c r="M196" s="82"/>
      <c r="N196" s="196">
        <f>VLOOKUP(M196,'Supporting Documentation'!$A$4:$J$566,10,FALSE)</f>
        <v>0</v>
      </c>
      <c r="O196" s="51"/>
      <c r="P196" s="50"/>
      <c r="Q196" s="157">
        <f>IF(O196="",0,(O196/'PPF Application'!$T$7))</f>
        <v>0</v>
      </c>
      <c r="R196" s="52">
        <f>IF(M196="", 0, (N196/'PPF Application'!$T$7)*O196)</f>
        <v>0</v>
      </c>
      <c r="S196" s="135"/>
      <c r="U196" s="159">
        <f t="shared" si="24"/>
        <v>0</v>
      </c>
      <c r="V196" s="159">
        <f t="shared" si="17"/>
        <v>0</v>
      </c>
      <c r="W196" s="159">
        <f t="shared" si="18"/>
        <v>0</v>
      </c>
      <c r="X196" s="159">
        <f t="shared" si="19"/>
        <v>0</v>
      </c>
      <c r="Y196" s="159">
        <f t="shared" si="20"/>
        <v>0</v>
      </c>
      <c r="Z196" s="11">
        <f t="shared" si="21"/>
        <v>0</v>
      </c>
      <c r="AB196" s="23">
        <f t="shared" si="22"/>
        <v>0</v>
      </c>
      <c r="AC196" s="23">
        <f t="shared" si="23"/>
        <v>0</v>
      </c>
    </row>
    <row r="197" spans="1:29" x14ac:dyDescent="0.2">
      <c r="A197" s="364"/>
      <c r="B197" s="364"/>
      <c r="C197" s="165"/>
      <c r="D197" s="165"/>
      <c r="E197" s="165"/>
      <c r="F197" s="195"/>
      <c r="G197" s="165"/>
      <c r="H197" s="165"/>
      <c r="I197" s="165"/>
      <c r="J197" s="165"/>
      <c r="K197" s="77"/>
      <c r="L197" s="77"/>
      <c r="M197" s="82"/>
      <c r="N197" s="196">
        <f>VLOOKUP(M197,'Supporting Documentation'!$A$4:$J$566,10,FALSE)</f>
        <v>0</v>
      </c>
      <c r="O197" s="51"/>
      <c r="P197" s="50"/>
      <c r="Q197" s="157">
        <f>IF(O197="",0,(O197/'PPF Application'!$T$7))</f>
        <v>0</v>
      </c>
      <c r="R197" s="52">
        <f>IF(M197="", 0, (N197/'PPF Application'!$T$7)*O197)</f>
        <v>0</v>
      </c>
      <c r="S197" s="135"/>
      <c r="U197" s="159">
        <f t="shared" si="24"/>
        <v>0</v>
      </c>
      <c r="V197" s="159">
        <f t="shared" si="17"/>
        <v>0</v>
      </c>
      <c r="W197" s="159">
        <f t="shared" si="18"/>
        <v>0</v>
      </c>
      <c r="X197" s="159">
        <f t="shared" si="19"/>
        <v>0</v>
      </c>
      <c r="Y197" s="159">
        <f t="shared" si="20"/>
        <v>0</v>
      </c>
      <c r="Z197" s="11">
        <f t="shared" si="21"/>
        <v>0</v>
      </c>
      <c r="AB197" s="23">
        <f t="shared" si="22"/>
        <v>0</v>
      </c>
      <c r="AC197" s="23">
        <f t="shared" si="23"/>
        <v>0</v>
      </c>
    </row>
    <row r="198" spans="1:29" x14ac:dyDescent="0.2">
      <c r="A198" s="364"/>
      <c r="B198" s="364"/>
      <c r="C198" s="165"/>
      <c r="D198" s="165"/>
      <c r="E198" s="165"/>
      <c r="F198" s="195"/>
      <c r="G198" s="165"/>
      <c r="H198" s="165"/>
      <c r="I198" s="165"/>
      <c r="J198" s="165"/>
      <c r="K198" s="77"/>
      <c r="L198" s="77"/>
      <c r="M198" s="82"/>
      <c r="N198" s="196">
        <f>VLOOKUP(M198,'Supporting Documentation'!$A$4:$J$566,10,FALSE)</f>
        <v>0</v>
      </c>
      <c r="O198" s="51"/>
      <c r="P198" s="50"/>
      <c r="Q198" s="157">
        <f>IF(O198="",0,(O198/'PPF Application'!$T$7))</f>
        <v>0</v>
      </c>
      <c r="R198" s="52">
        <f>IF(M198="", 0, (N198/'PPF Application'!$T$7)*O198)</f>
        <v>0</v>
      </c>
      <c r="S198" s="135"/>
      <c r="U198" s="159">
        <f t="shared" si="24"/>
        <v>0</v>
      </c>
      <c r="V198" s="159">
        <f t="shared" ref="V198:V261" si="25">IF(AND(C198="x",G198="x"),1,0)</f>
        <v>0</v>
      </c>
      <c r="W198" s="159">
        <f t="shared" ref="W198:W261" si="26">IF(AND(D198="x",G198="x"),1,0)</f>
        <v>0</v>
      </c>
      <c r="X198" s="159">
        <f t="shared" ref="X198:X261" si="27">IF(AND(E198="x",G198="x"),1,0)</f>
        <v>0</v>
      </c>
      <c r="Y198" s="159">
        <f t="shared" ref="Y198:Y261" si="28">IF(OR(M198="UNK",M198="TPR",M198="ORP",M198="INC",M198="OTS"),1,0)</f>
        <v>0</v>
      </c>
      <c r="Z198" s="11">
        <f t="shared" ref="Z198:Z261" si="29">IF((AND(AND(AND(K198&lt;=$AA$5,L198&gt;=$AA$5,K198&lt;&gt;"",G198&lt;&gt;"")))),1,0)</f>
        <v>0</v>
      </c>
      <c r="AB198" s="23">
        <f t="shared" ref="AB198:AB261" si="30">IF(H198="x",Q198,0)</f>
        <v>0</v>
      </c>
      <c r="AC198" s="23">
        <f t="shared" ref="AC198:AC261" si="31">IF(P198="x", Q198, 0)</f>
        <v>0</v>
      </c>
    </row>
    <row r="199" spans="1:29" x14ac:dyDescent="0.2">
      <c r="A199" s="364"/>
      <c r="B199" s="364"/>
      <c r="C199" s="165"/>
      <c r="D199" s="165"/>
      <c r="E199" s="165"/>
      <c r="F199" s="195"/>
      <c r="G199" s="165"/>
      <c r="H199" s="165"/>
      <c r="I199" s="165"/>
      <c r="J199" s="165"/>
      <c r="K199" s="77"/>
      <c r="L199" s="77"/>
      <c r="M199" s="82"/>
      <c r="N199" s="196">
        <f>VLOOKUP(M199,'Supporting Documentation'!$A$4:$J$566,10,FALSE)</f>
        <v>0</v>
      </c>
      <c r="O199" s="51"/>
      <c r="P199" s="50"/>
      <c r="Q199" s="157">
        <f>IF(O199="",0,(O199/'PPF Application'!$T$7))</f>
        <v>0</v>
      </c>
      <c r="R199" s="52">
        <f>IF(M199="", 0, (N199/'PPF Application'!$T$7)*O199)</f>
        <v>0</v>
      </c>
      <c r="S199" s="135"/>
      <c r="U199" s="159">
        <f t="shared" ref="U199:U262" si="32">IF(AND(A199="x",G199="x"),1,0)</f>
        <v>0</v>
      </c>
      <c r="V199" s="159">
        <f t="shared" si="25"/>
        <v>0</v>
      </c>
      <c r="W199" s="159">
        <f t="shared" si="26"/>
        <v>0</v>
      </c>
      <c r="X199" s="159">
        <f t="shared" si="27"/>
        <v>0</v>
      </c>
      <c r="Y199" s="159">
        <f t="shared" si="28"/>
        <v>0</v>
      </c>
      <c r="Z199" s="11">
        <f t="shared" si="29"/>
        <v>0</v>
      </c>
      <c r="AB199" s="23">
        <f t="shared" si="30"/>
        <v>0</v>
      </c>
      <c r="AC199" s="23">
        <f t="shared" si="31"/>
        <v>0</v>
      </c>
    </row>
    <row r="200" spans="1:29" x14ac:dyDescent="0.2">
      <c r="A200" s="364"/>
      <c r="B200" s="364"/>
      <c r="C200" s="165"/>
      <c r="D200" s="165"/>
      <c r="E200" s="165"/>
      <c r="F200" s="195"/>
      <c r="G200" s="165"/>
      <c r="H200" s="165"/>
      <c r="I200" s="165"/>
      <c r="J200" s="165"/>
      <c r="K200" s="77"/>
      <c r="L200" s="77"/>
      <c r="M200" s="82"/>
      <c r="N200" s="196">
        <f>VLOOKUP(M200,'Supporting Documentation'!$A$4:$J$566,10,FALSE)</f>
        <v>0</v>
      </c>
      <c r="O200" s="51"/>
      <c r="P200" s="50"/>
      <c r="Q200" s="157">
        <f>IF(O200="",0,(O200/'PPF Application'!$T$7))</f>
        <v>0</v>
      </c>
      <c r="R200" s="52">
        <f>IF(M200="", 0, (N200/'PPF Application'!$T$7)*O200)</f>
        <v>0</v>
      </c>
      <c r="S200" s="135"/>
      <c r="U200" s="159">
        <f t="shared" si="32"/>
        <v>0</v>
      </c>
      <c r="V200" s="159">
        <f t="shared" si="25"/>
        <v>0</v>
      </c>
      <c r="W200" s="159">
        <f t="shared" si="26"/>
        <v>0</v>
      </c>
      <c r="X200" s="159">
        <f t="shared" si="27"/>
        <v>0</v>
      </c>
      <c r="Y200" s="159">
        <f t="shared" si="28"/>
        <v>0</v>
      </c>
      <c r="Z200" s="11">
        <f t="shared" si="29"/>
        <v>0</v>
      </c>
      <c r="AB200" s="23">
        <f t="shared" si="30"/>
        <v>0</v>
      </c>
      <c r="AC200" s="23">
        <f t="shared" si="31"/>
        <v>0</v>
      </c>
    </row>
    <row r="201" spans="1:29" x14ac:dyDescent="0.2">
      <c r="A201" s="364"/>
      <c r="B201" s="364"/>
      <c r="C201" s="165"/>
      <c r="D201" s="165"/>
      <c r="E201" s="165"/>
      <c r="F201" s="195"/>
      <c r="G201" s="165"/>
      <c r="H201" s="165"/>
      <c r="I201" s="165"/>
      <c r="J201" s="165"/>
      <c r="K201" s="77"/>
      <c r="L201" s="77"/>
      <c r="M201" s="82"/>
      <c r="N201" s="196">
        <f>VLOOKUP(M201,'Supporting Documentation'!$A$4:$J$566,10,FALSE)</f>
        <v>0</v>
      </c>
      <c r="O201" s="51"/>
      <c r="P201" s="50"/>
      <c r="Q201" s="157">
        <f>IF(O201="",0,(O201/'PPF Application'!$T$7))</f>
        <v>0</v>
      </c>
      <c r="R201" s="52">
        <f>IF(M201="", 0, (N201/'PPF Application'!$T$7)*O201)</f>
        <v>0</v>
      </c>
      <c r="S201" s="135"/>
      <c r="U201" s="159">
        <f t="shared" si="32"/>
        <v>0</v>
      </c>
      <c r="V201" s="159">
        <f t="shared" si="25"/>
        <v>0</v>
      </c>
      <c r="W201" s="159">
        <f t="shared" si="26"/>
        <v>0</v>
      </c>
      <c r="X201" s="159">
        <f t="shared" si="27"/>
        <v>0</v>
      </c>
      <c r="Y201" s="159">
        <f t="shared" si="28"/>
        <v>0</v>
      </c>
      <c r="Z201" s="11">
        <f t="shared" si="29"/>
        <v>0</v>
      </c>
      <c r="AB201" s="23">
        <f t="shared" si="30"/>
        <v>0</v>
      </c>
      <c r="AC201" s="23">
        <f t="shared" si="31"/>
        <v>0</v>
      </c>
    </row>
    <row r="202" spans="1:29" x14ac:dyDescent="0.2">
      <c r="A202" s="364"/>
      <c r="B202" s="364"/>
      <c r="C202" s="165"/>
      <c r="D202" s="165"/>
      <c r="E202" s="165"/>
      <c r="F202" s="195"/>
      <c r="G202" s="165"/>
      <c r="H202" s="165"/>
      <c r="I202" s="165"/>
      <c r="J202" s="165"/>
      <c r="K202" s="77"/>
      <c r="L202" s="77"/>
      <c r="M202" s="82"/>
      <c r="N202" s="196">
        <f>VLOOKUP(M202,'Supporting Documentation'!$A$4:$J$566,10,FALSE)</f>
        <v>0</v>
      </c>
      <c r="O202" s="51"/>
      <c r="P202" s="50"/>
      <c r="Q202" s="157">
        <f>IF(O202="",0,(O202/'PPF Application'!$T$7))</f>
        <v>0</v>
      </c>
      <c r="R202" s="52">
        <f>IF(M202="", 0, (N202/'PPF Application'!$T$7)*O202)</f>
        <v>0</v>
      </c>
      <c r="S202" s="135"/>
      <c r="U202" s="159">
        <f t="shared" si="32"/>
        <v>0</v>
      </c>
      <c r="V202" s="159">
        <f t="shared" si="25"/>
        <v>0</v>
      </c>
      <c r="W202" s="159">
        <f t="shared" si="26"/>
        <v>0</v>
      </c>
      <c r="X202" s="159">
        <f t="shared" si="27"/>
        <v>0</v>
      </c>
      <c r="Y202" s="159">
        <f t="shared" si="28"/>
        <v>0</v>
      </c>
      <c r="Z202" s="11">
        <f t="shared" si="29"/>
        <v>0</v>
      </c>
      <c r="AB202" s="23">
        <f t="shared" si="30"/>
        <v>0</v>
      </c>
      <c r="AC202" s="23">
        <f t="shared" si="31"/>
        <v>0</v>
      </c>
    </row>
    <row r="203" spans="1:29" x14ac:dyDescent="0.2">
      <c r="A203" s="364"/>
      <c r="B203" s="364"/>
      <c r="C203" s="165"/>
      <c r="D203" s="165"/>
      <c r="E203" s="165"/>
      <c r="F203" s="195"/>
      <c r="G203" s="165"/>
      <c r="H203" s="165"/>
      <c r="I203" s="165"/>
      <c r="J203" s="165"/>
      <c r="K203" s="77"/>
      <c r="L203" s="77"/>
      <c r="M203" s="82"/>
      <c r="N203" s="196">
        <f>VLOOKUP(M203,'Supporting Documentation'!$A$4:$J$566,10,FALSE)</f>
        <v>0</v>
      </c>
      <c r="O203" s="51"/>
      <c r="P203" s="50"/>
      <c r="Q203" s="157">
        <f>IF(O203="",0,(O203/'PPF Application'!$T$7))</f>
        <v>0</v>
      </c>
      <c r="R203" s="52">
        <f>IF(M203="", 0, (N203/'PPF Application'!$T$7)*O203)</f>
        <v>0</v>
      </c>
      <c r="S203" s="135"/>
      <c r="U203" s="159">
        <f t="shared" si="32"/>
        <v>0</v>
      </c>
      <c r="V203" s="159">
        <f t="shared" si="25"/>
        <v>0</v>
      </c>
      <c r="W203" s="159">
        <f t="shared" si="26"/>
        <v>0</v>
      </c>
      <c r="X203" s="159">
        <f t="shared" si="27"/>
        <v>0</v>
      </c>
      <c r="Y203" s="159">
        <f t="shared" si="28"/>
        <v>0</v>
      </c>
      <c r="Z203" s="11">
        <f t="shared" si="29"/>
        <v>0</v>
      </c>
      <c r="AB203" s="23">
        <f t="shared" si="30"/>
        <v>0</v>
      </c>
      <c r="AC203" s="23">
        <f t="shared" si="31"/>
        <v>0</v>
      </c>
    </row>
    <row r="204" spans="1:29" x14ac:dyDescent="0.2">
      <c r="A204" s="364"/>
      <c r="B204" s="364"/>
      <c r="C204" s="165"/>
      <c r="D204" s="165"/>
      <c r="E204" s="165"/>
      <c r="F204" s="195"/>
      <c r="G204" s="165"/>
      <c r="H204" s="165"/>
      <c r="I204" s="165"/>
      <c r="J204" s="165"/>
      <c r="K204" s="77"/>
      <c r="L204" s="77"/>
      <c r="M204" s="82"/>
      <c r="N204" s="196">
        <f>VLOOKUP(M204,'Supporting Documentation'!$A$4:$J$566,10,FALSE)</f>
        <v>0</v>
      </c>
      <c r="O204" s="51"/>
      <c r="P204" s="50"/>
      <c r="Q204" s="157">
        <f>IF(O204="",0,(O204/'PPF Application'!$T$7))</f>
        <v>0</v>
      </c>
      <c r="R204" s="52">
        <f>IF(M204="", 0, (N204/'PPF Application'!$T$7)*O204)</f>
        <v>0</v>
      </c>
      <c r="S204" s="135"/>
      <c r="U204" s="159">
        <f t="shared" si="32"/>
        <v>0</v>
      </c>
      <c r="V204" s="159">
        <f t="shared" si="25"/>
        <v>0</v>
      </c>
      <c r="W204" s="159">
        <f t="shared" si="26"/>
        <v>0</v>
      </c>
      <c r="X204" s="159">
        <f t="shared" si="27"/>
        <v>0</v>
      </c>
      <c r="Y204" s="159">
        <f t="shared" si="28"/>
        <v>0</v>
      </c>
      <c r="Z204" s="11">
        <f t="shared" si="29"/>
        <v>0</v>
      </c>
      <c r="AB204" s="23">
        <f t="shared" si="30"/>
        <v>0</v>
      </c>
      <c r="AC204" s="23">
        <f t="shared" si="31"/>
        <v>0</v>
      </c>
    </row>
    <row r="205" spans="1:29" x14ac:dyDescent="0.2">
      <c r="A205" s="364"/>
      <c r="B205" s="364"/>
      <c r="C205" s="165"/>
      <c r="D205" s="165"/>
      <c r="E205" s="165"/>
      <c r="F205" s="195"/>
      <c r="G205" s="165"/>
      <c r="H205" s="165"/>
      <c r="I205" s="165"/>
      <c r="J205" s="165"/>
      <c r="K205" s="77"/>
      <c r="L205" s="77"/>
      <c r="M205" s="82"/>
      <c r="N205" s="196">
        <f>VLOOKUP(M205,'Supporting Documentation'!$A$4:$J$566,10,FALSE)</f>
        <v>0</v>
      </c>
      <c r="O205" s="51"/>
      <c r="P205" s="50"/>
      <c r="Q205" s="157">
        <f>IF(O205="",0,(O205/'PPF Application'!$T$7))</f>
        <v>0</v>
      </c>
      <c r="R205" s="52">
        <f>IF(M205="", 0, (N205/'PPF Application'!$T$7)*O205)</f>
        <v>0</v>
      </c>
      <c r="S205" s="135"/>
      <c r="U205" s="159">
        <f t="shared" si="32"/>
        <v>0</v>
      </c>
      <c r="V205" s="159">
        <f t="shared" si="25"/>
        <v>0</v>
      </c>
      <c r="W205" s="159">
        <f t="shared" si="26"/>
        <v>0</v>
      </c>
      <c r="X205" s="159">
        <f t="shared" si="27"/>
        <v>0</v>
      </c>
      <c r="Y205" s="159">
        <f t="shared" si="28"/>
        <v>0</v>
      </c>
      <c r="Z205" s="11">
        <f t="shared" si="29"/>
        <v>0</v>
      </c>
      <c r="AB205" s="23">
        <f t="shared" si="30"/>
        <v>0</v>
      </c>
      <c r="AC205" s="23">
        <f t="shared" si="31"/>
        <v>0</v>
      </c>
    </row>
    <row r="206" spans="1:29" x14ac:dyDescent="0.2">
      <c r="A206" s="364"/>
      <c r="B206" s="364"/>
      <c r="C206" s="165"/>
      <c r="D206" s="165"/>
      <c r="E206" s="165"/>
      <c r="F206" s="195"/>
      <c r="G206" s="165"/>
      <c r="H206" s="165"/>
      <c r="I206" s="165"/>
      <c r="J206" s="165"/>
      <c r="K206" s="77"/>
      <c r="L206" s="77"/>
      <c r="M206" s="82"/>
      <c r="N206" s="196">
        <f>VLOOKUP(M206,'Supporting Documentation'!$A$4:$J$566,10,FALSE)</f>
        <v>0</v>
      </c>
      <c r="O206" s="51"/>
      <c r="P206" s="50"/>
      <c r="Q206" s="157">
        <f>IF(O206="",0,(O206/'PPF Application'!$T$7))</f>
        <v>0</v>
      </c>
      <c r="R206" s="52">
        <f>IF(M206="", 0, (N206/'PPF Application'!$T$7)*O206)</f>
        <v>0</v>
      </c>
      <c r="S206" s="135"/>
      <c r="U206" s="159">
        <f t="shared" si="32"/>
        <v>0</v>
      </c>
      <c r="V206" s="159">
        <f t="shared" si="25"/>
        <v>0</v>
      </c>
      <c r="W206" s="159">
        <f t="shared" si="26"/>
        <v>0</v>
      </c>
      <c r="X206" s="159">
        <f t="shared" si="27"/>
        <v>0</v>
      </c>
      <c r="Y206" s="159">
        <f t="shared" si="28"/>
        <v>0</v>
      </c>
      <c r="Z206" s="11">
        <f t="shared" si="29"/>
        <v>0</v>
      </c>
      <c r="AB206" s="23">
        <f t="shared" si="30"/>
        <v>0</v>
      </c>
      <c r="AC206" s="23">
        <f t="shared" si="31"/>
        <v>0</v>
      </c>
    </row>
    <row r="207" spans="1:29" x14ac:dyDescent="0.2">
      <c r="A207" s="364"/>
      <c r="B207" s="364"/>
      <c r="C207" s="165"/>
      <c r="D207" s="165"/>
      <c r="E207" s="165"/>
      <c r="F207" s="195"/>
      <c r="G207" s="165"/>
      <c r="H207" s="165"/>
      <c r="I207" s="165"/>
      <c r="J207" s="165"/>
      <c r="K207" s="77"/>
      <c r="L207" s="77"/>
      <c r="M207" s="82"/>
      <c r="N207" s="196">
        <f>VLOOKUP(M207,'Supporting Documentation'!$A$4:$J$566,10,FALSE)</f>
        <v>0</v>
      </c>
      <c r="O207" s="51"/>
      <c r="P207" s="50"/>
      <c r="Q207" s="157">
        <f>IF(O207="",0,(O207/'PPF Application'!$T$7))</f>
        <v>0</v>
      </c>
      <c r="R207" s="52">
        <f>IF(M207="", 0, (N207/'PPF Application'!$T$7)*O207)</f>
        <v>0</v>
      </c>
      <c r="S207" s="135"/>
      <c r="U207" s="159">
        <f t="shared" si="32"/>
        <v>0</v>
      </c>
      <c r="V207" s="159">
        <f t="shared" si="25"/>
        <v>0</v>
      </c>
      <c r="W207" s="159">
        <f t="shared" si="26"/>
        <v>0</v>
      </c>
      <c r="X207" s="159">
        <f t="shared" si="27"/>
        <v>0</v>
      </c>
      <c r="Y207" s="159">
        <f t="shared" si="28"/>
        <v>0</v>
      </c>
      <c r="Z207" s="11">
        <f t="shared" si="29"/>
        <v>0</v>
      </c>
      <c r="AB207" s="23">
        <f t="shared" si="30"/>
        <v>0</v>
      </c>
      <c r="AC207" s="23">
        <f t="shared" si="31"/>
        <v>0</v>
      </c>
    </row>
    <row r="208" spans="1:29" x14ac:dyDescent="0.2">
      <c r="A208" s="364"/>
      <c r="B208" s="364"/>
      <c r="C208" s="165"/>
      <c r="D208" s="165"/>
      <c r="E208" s="165"/>
      <c r="F208" s="195"/>
      <c r="G208" s="165"/>
      <c r="H208" s="165"/>
      <c r="I208" s="165"/>
      <c r="J208" s="165"/>
      <c r="K208" s="77"/>
      <c r="L208" s="77"/>
      <c r="M208" s="82"/>
      <c r="N208" s="196">
        <f>VLOOKUP(M208,'Supporting Documentation'!$A$4:$J$566,10,FALSE)</f>
        <v>0</v>
      </c>
      <c r="O208" s="51"/>
      <c r="P208" s="50"/>
      <c r="Q208" s="157">
        <f>IF(O208="",0,(O208/'PPF Application'!$T$7))</f>
        <v>0</v>
      </c>
      <c r="R208" s="52">
        <f>IF(M208="", 0, (N208/'PPF Application'!$T$7)*O208)</f>
        <v>0</v>
      </c>
      <c r="S208" s="135"/>
      <c r="U208" s="159">
        <f t="shared" si="32"/>
        <v>0</v>
      </c>
      <c r="V208" s="159">
        <f t="shared" si="25"/>
        <v>0</v>
      </c>
      <c r="W208" s="159">
        <f t="shared" si="26"/>
        <v>0</v>
      </c>
      <c r="X208" s="159">
        <f t="shared" si="27"/>
        <v>0</v>
      </c>
      <c r="Y208" s="159">
        <f t="shared" si="28"/>
        <v>0</v>
      </c>
      <c r="Z208" s="11">
        <f t="shared" si="29"/>
        <v>0</v>
      </c>
      <c r="AB208" s="23">
        <f t="shared" si="30"/>
        <v>0</v>
      </c>
      <c r="AC208" s="23">
        <f t="shared" si="31"/>
        <v>0</v>
      </c>
    </row>
    <row r="209" spans="1:29" x14ac:dyDescent="0.2">
      <c r="A209" s="364"/>
      <c r="B209" s="364"/>
      <c r="C209" s="165"/>
      <c r="D209" s="165"/>
      <c r="E209" s="165"/>
      <c r="F209" s="195"/>
      <c r="G209" s="165"/>
      <c r="H209" s="165"/>
      <c r="I209" s="165"/>
      <c r="J209" s="165"/>
      <c r="K209" s="77"/>
      <c r="L209" s="77"/>
      <c r="M209" s="82"/>
      <c r="N209" s="196">
        <f>VLOOKUP(M209,'Supporting Documentation'!$A$4:$J$566,10,FALSE)</f>
        <v>0</v>
      </c>
      <c r="O209" s="51"/>
      <c r="P209" s="50"/>
      <c r="Q209" s="157">
        <f>IF(O209="",0,(O209/'PPF Application'!$T$7))</f>
        <v>0</v>
      </c>
      <c r="R209" s="52">
        <f>IF(M209="", 0, (N209/'PPF Application'!$T$7)*O209)</f>
        <v>0</v>
      </c>
      <c r="S209" s="135"/>
      <c r="U209" s="159">
        <f t="shared" si="32"/>
        <v>0</v>
      </c>
      <c r="V209" s="159">
        <f t="shared" si="25"/>
        <v>0</v>
      </c>
      <c r="W209" s="159">
        <f t="shared" si="26"/>
        <v>0</v>
      </c>
      <c r="X209" s="159">
        <f t="shared" si="27"/>
        <v>0</v>
      </c>
      <c r="Y209" s="159">
        <f t="shared" si="28"/>
        <v>0</v>
      </c>
      <c r="Z209" s="11">
        <f t="shared" si="29"/>
        <v>0</v>
      </c>
      <c r="AB209" s="23">
        <f t="shared" si="30"/>
        <v>0</v>
      </c>
      <c r="AC209" s="23">
        <f t="shared" si="31"/>
        <v>0</v>
      </c>
    </row>
    <row r="210" spans="1:29" x14ac:dyDescent="0.2">
      <c r="A210" s="364"/>
      <c r="B210" s="364"/>
      <c r="C210" s="165"/>
      <c r="D210" s="165"/>
      <c r="E210" s="165"/>
      <c r="F210" s="195"/>
      <c r="G210" s="165"/>
      <c r="H210" s="165"/>
      <c r="I210" s="165"/>
      <c r="J210" s="165"/>
      <c r="K210" s="77"/>
      <c r="L210" s="77"/>
      <c r="M210" s="82"/>
      <c r="N210" s="196">
        <f>VLOOKUP(M210,'Supporting Documentation'!$A$4:$J$566,10,FALSE)</f>
        <v>0</v>
      </c>
      <c r="O210" s="51"/>
      <c r="P210" s="50"/>
      <c r="Q210" s="157">
        <f>IF(O210="",0,(O210/'PPF Application'!$T$7))</f>
        <v>0</v>
      </c>
      <c r="R210" s="52">
        <f>IF(M210="", 0, (N210/'PPF Application'!$T$7)*O210)</f>
        <v>0</v>
      </c>
      <c r="S210" s="135"/>
      <c r="U210" s="159">
        <f t="shared" si="32"/>
        <v>0</v>
      </c>
      <c r="V210" s="159">
        <f t="shared" si="25"/>
        <v>0</v>
      </c>
      <c r="W210" s="159">
        <f t="shared" si="26"/>
        <v>0</v>
      </c>
      <c r="X210" s="159">
        <f t="shared" si="27"/>
        <v>0</v>
      </c>
      <c r="Y210" s="159">
        <f t="shared" si="28"/>
        <v>0</v>
      </c>
      <c r="Z210" s="11">
        <f t="shared" si="29"/>
        <v>0</v>
      </c>
      <c r="AB210" s="23">
        <f t="shared" si="30"/>
        <v>0</v>
      </c>
      <c r="AC210" s="23">
        <f t="shared" si="31"/>
        <v>0</v>
      </c>
    </row>
    <row r="211" spans="1:29" x14ac:dyDescent="0.2">
      <c r="A211" s="364"/>
      <c r="B211" s="364"/>
      <c r="C211" s="165"/>
      <c r="D211" s="165"/>
      <c r="E211" s="165"/>
      <c r="F211" s="195"/>
      <c r="G211" s="165"/>
      <c r="H211" s="165"/>
      <c r="I211" s="165"/>
      <c r="J211" s="165"/>
      <c r="K211" s="77"/>
      <c r="L211" s="77"/>
      <c r="M211" s="82"/>
      <c r="N211" s="196">
        <f>VLOOKUP(M211,'Supporting Documentation'!$A$4:$J$566,10,FALSE)</f>
        <v>0</v>
      </c>
      <c r="O211" s="51"/>
      <c r="P211" s="50"/>
      <c r="Q211" s="157">
        <f>IF(O211="",0,(O211/'PPF Application'!$T$7))</f>
        <v>0</v>
      </c>
      <c r="R211" s="52">
        <f>IF(M211="", 0, (N211/'PPF Application'!$T$7)*O211)</f>
        <v>0</v>
      </c>
      <c r="S211" s="135"/>
      <c r="U211" s="159">
        <f t="shared" si="32"/>
        <v>0</v>
      </c>
      <c r="V211" s="159">
        <f t="shared" si="25"/>
        <v>0</v>
      </c>
      <c r="W211" s="159">
        <f t="shared" si="26"/>
        <v>0</v>
      </c>
      <c r="X211" s="159">
        <f t="shared" si="27"/>
        <v>0</v>
      </c>
      <c r="Y211" s="159">
        <f t="shared" si="28"/>
        <v>0</v>
      </c>
      <c r="Z211" s="11">
        <f t="shared" si="29"/>
        <v>0</v>
      </c>
      <c r="AB211" s="23">
        <f t="shared" si="30"/>
        <v>0</v>
      </c>
      <c r="AC211" s="23">
        <f t="shared" si="31"/>
        <v>0</v>
      </c>
    </row>
    <row r="212" spans="1:29" x14ac:dyDescent="0.2">
      <c r="A212" s="364"/>
      <c r="B212" s="364"/>
      <c r="C212" s="165"/>
      <c r="D212" s="165"/>
      <c r="E212" s="165"/>
      <c r="F212" s="195"/>
      <c r="G212" s="165"/>
      <c r="H212" s="165"/>
      <c r="I212" s="165"/>
      <c r="J212" s="165"/>
      <c r="K212" s="77"/>
      <c r="L212" s="77"/>
      <c r="M212" s="82"/>
      <c r="N212" s="196">
        <f>VLOOKUP(M212,'Supporting Documentation'!$A$4:$J$566,10,FALSE)</f>
        <v>0</v>
      </c>
      <c r="O212" s="51"/>
      <c r="P212" s="50"/>
      <c r="Q212" s="157">
        <f>IF(O212="",0,(O212/'PPF Application'!$T$7))</f>
        <v>0</v>
      </c>
      <c r="R212" s="52">
        <f>IF(M212="", 0, (N212/'PPF Application'!$T$7)*O212)</f>
        <v>0</v>
      </c>
      <c r="S212" s="135"/>
      <c r="U212" s="159">
        <f t="shared" si="32"/>
        <v>0</v>
      </c>
      <c r="V212" s="159">
        <f t="shared" si="25"/>
        <v>0</v>
      </c>
      <c r="W212" s="159">
        <f t="shared" si="26"/>
        <v>0</v>
      </c>
      <c r="X212" s="159">
        <f t="shared" si="27"/>
        <v>0</v>
      </c>
      <c r="Y212" s="159">
        <f t="shared" si="28"/>
        <v>0</v>
      </c>
      <c r="Z212" s="11">
        <f t="shared" si="29"/>
        <v>0</v>
      </c>
      <c r="AB212" s="23">
        <f t="shared" si="30"/>
        <v>0</v>
      </c>
      <c r="AC212" s="23">
        <f t="shared" si="31"/>
        <v>0</v>
      </c>
    </row>
    <row r="213" spans="1:29" x14ac:dyDescent="0.2">
      <c r="A213" s="364"/>
      <c r="B213" s="364"/>
      <c r="C213" s="165"/>
      <c r="D213" s="165"/>
      <c r="E213" s="165"/>
      <c r="F213" s="195"/>
      <c r="G213" s="165"/>
      <c r="H213" s="165"/>
      <c r="I213" s="165"/>
      <c r="J213" s="165"/>
      <c r="K213" s="77"/>
      <c r="L213" s="77"/>
      <c r="M213" s="82"/>
      <c r="N213" s="196">
        <f>VLOOKUP(M213,'Supporting Documentation'!$A$4:$J$566,10,FALSE)</f>
        <v>0</v>
      </c>
      <c r="O213" s="51"/>
      <c r="P213" s="50"/>
      <c r="Q213" s="157">
        <f>IF(O213="",0,(O213/'PPF Application'!$T$7))</f>
        <v>0</v>
      </c>
      <c r="R213" s="52">
        <f>IF(M213="", 0, (N213/'PPF Application'!$T$7)*O213)</f>
        <v>0</v>
      </c>
      <c r="S213" s="135"/>
      <c r="U213" s="159">
        <f t="shared" si="32"/>
        <v>0</v>
      </c>
      <c r="V213" s="159">
        <f t="shared" si="25"/>
        <v>0</v>
      </c>
      <c r="W213" s="159">
        <f t="shared" si="26"/>
        <v>0</v>
      </c>
      <c r="X213" s="159">
        <f t="shared" si="27"/>
        <v>0</v>
      </c>
      <c r="Y213" s="159">
        <f t="shared" si="28"/>
        <v>0</v>
      </c>
      <c r="Z213" s="11">
        <f t="shared" si="29"/>
        <v>0</v>
      </c>
      <c r="AB213" s="23">
        <f t="shared" si="30"/>
        <v>0</v>
      </c>
      <c r="AC213" s="23">
        <f t="shared" si="31"/>
        <v>0</v>
      </c>
    </row>
    <row r="214" spans="1:29" x14ac:dyDescent="0.2">
      <c r="A214" s="364"/>
      <c r="B214" s="364"/>
      <c r="C214" s="165"/>
      <c r="D214" s="165"/>
      <c r="E214" s="165"/>
      <c r="F214" s="195"/>
      <c r="G214" s="165"/>
      <c r="H214" s="165"/>
      <c r="I214" s="165"/>
      <c r="J214" s="165"/>
      <c r="K214" s="77"/>
      <c r="L214" s="77"/>
      <c r="M214" s="82"/>
      <c r="N214" s="196">
        <f>VLOOKUP(M214,'Supporting Documentation'!$A$4:$J$566,10,FALSE)</f>
        <v>0</v>
      </c>
      <c r="O214" s="51"/>
      <c r="P214" s="50"/>
      <c r="Q214" s="157">
        <f>IF(O214="",0,(O214/'PPF Application'!$T$7))</f>
        <v>0</v>
      </c>
      <c r="R214" s="52">
        <f>IF(M214="", 0, (N214/'PPF Application'!$T$7)*O214)</f>
        <v>0</v>
      </c>
      <c r="S214" s="135"/>
      <c r="U214" s="159">
        <f t="shared" si="32"/>
        <v>0</v>
      </c>
      <c r="V214" s="159">
        <f t="shared" si="25"/>
        <v>0</v>
      </c>
      <c r="W214" s="159">
        <f t="shared" si="26"/>
        <v>0</v>
      </c>
      <c r="X214" s="159">
        <f t="shared" si="27"/>
        <v>0</v>
      </c>
      <c r="Y214" s="159">
        <f t="shared" si="28"/>
        <v>0</v>
      </c>
      <c r="Z214" s="11">
        <f t="shared" si="29"/>
        <v>0</v>
      </c>
      <c r="AB214" s="23">
        <f t="shared" si="30"/>
        <v>0</v>
      </c>
      <c r="AC214" s="23">
        <f t="shared" si="31"/>
        <v>0</v>
      </c>
    </row>
    <row r="215" spans="1:29" x14ac:dyDescent="0.2">
      <c r="A215" s="364"/>
      <c r="B215" s="364"/>
      <c r="C215" s="165"/>
      <c r="D215" s="165"/>
      <c r="E215" s="165"/>
      <c r="F215" s="195"/>
      <c r="G215" s="165"/>
      <c r="H215" s="165"/>
      <c r="I215" s="165"/>
      <c r="J215" s="165"/>
      <c r="K215" s="77"/>
      <c r="L215" s="77"/>
      <c r="M215" s="82"/>
      <c r="N215" s="196">
        <f>VLOOKUP(M215,'Supporting Documentation'!$A$4:$J$566,10,FALSE)</f>
        <v>0</v>
      </c>
      <c r="O215" s="51"/>
      <c r="P215" s="50"/>
      <c r="Q215" s="157">
        <f>IF(O215="",0,(O215/'PPF Application'!$T$7))</f>
        <v>0</v>
      </c>
      <c r="R215" s="52">
        <f>IF(M215="", 0, (N215/'PPF Application'!$T$7)*O215)</f>
        <v>0</v>
      </c>
      <c r="S215" s="135"/>
      <c r="U215" s="159">
        <f t="shared" si="32"/>
        <v>0</v>
      </c>
      <c r="V215" s="159">
        <f t="shared" si="25"/>
        <v>0</v>
      </c>
      <c r="W215" s="159">
        <f t="shared" si="26"/>
        <v>0</v>
      </c>
      <c r="X215" s="159">
        <f t="shared" si="27"/>
        <v>0</v>
      </c>
      <c r="Y215" s="159">
        <f t="shared" si="28"/>
        <v>0</v>
      </c>
      <c r="Z215" s="11">
        <f t="shared" si="29"/>
        <v>0</v>
      </c>
      <c r="AB215" s="23">
        <f t="shared" si="30"/>
        <v>0</v>
      </c>
      <c r="AC215" s="23">
        <f t="shared" si="31"/>
        <v>0</v>
      </c>
    </row>
    <row r="216" spans="1:29" x14ac:dyDescent="0.2">
      <c r="A216" s="364"/>
      <c r="B216" s="364"/>
      <c r="C216" s="165"/>
      <c r="D216" s="165"/>
      <c r="E216" s="165"/>
      <c r="F216" s="195"/>
      <c r="G216" s="165"/>
      <c r="H216" s="165"/>
      <c r="I216" s="165"/>
      <c r="J216" s="165"/>
      <c r="K216" s="77"/>
      <c r="L216" s="77"/>
      <c r="M216" s="82"/>
      <c r="N216" s="196">
        <f>VLOOKUP(M216,'Supporting Documentation'!$A$4:$J$566,10,FALSE)</f>
        <v>0</v>
      </c>
      <c r="O216" s="51"/>
      <c r="P216" s="50"/>
      <c r="Q216" s="157">
        <f>IF(O216="",0,(O216/'PPF Application'!$T$7))</f>
        <v>0</v>
      </c>
      <c r="R216" s="52">
        <f>IF(M216="", 0, (N216/'PPF Application'!$T$7)*O216)</f>
        <v>0</v>
      </c>
      <c r="S216" s="135"/>
      <c r="U216" s="159">
        <f t="shared" si="32"/>
        <v>0</v>
      </c>
      <c r="V216" s="159">
        <f t="shared" si="25"/>
        <v>0</v>
      </c>
      <c r="W216" s="159">
        <f t="shared" si="26"/>
        <v>0</v>
      </c>
      <c r="X216" s="159">
        <f t="shared" si="27"/>
        <v>0</v>
      </c>
      <c r="Y216" s="159">
        <f t="shared" si="28"/>
        <v>0</v>
      </c>
      <c r="Z216" s="11">
        <f t="shared" si="29"/>
        <v>0</v>
      </c>
      <c r="AB216" s="23">
        <f t="shared" si="30"/>
        <v>0</v>
      </c>
      <c r="AC216" s="23">
        <f t="shared" si="31"/>
        <v>0</v>
      </c>
    </row>
    <row r="217" spans="1:29" x14ac:dyDescent="0.2">
      <c r="A217" s="364"/>
      <c r="B217" s="364"/>
      <c r="C217" s="165"/>
      <c r="D217" s="165"/>
      <c r="E217" s="165"/>
      <c r="F217" s="195"/>
      <c r="G217" s="165"/>
      <c r="H217" s="165"/>
      <c r="I217" s="165"/>
      <c r="J217" s="165"/>
      <c r="K217" s="77"/>
      <c r="L217" s="77"/>
      <c r="M217" s="82"/>
      <c r="N217" s="196">
        <f>VLOOKUP(M217,'Supporting Documentation'!$A$4:$J$566,10,FALSE)</f>
        <v>0</v>
      </c>
      <c r="O217" s="51"/>
      <c r="P217" s="50"/>
      <c r="Q217" s="157">
        <f>IF(O217="",0,(O217/'PPF Application'!$T$7))</f>
        <v>0</v>
      </c>
      <c r="R217" s="52">
        <f>IF(M217="", 0, (N217/'PPF Application'!$T$7)*O217)</f>
        <v>0</v>
      </c>
      <c r="S217" s="135"/>
      <c r="U217" s="159">
        <f t="shared" si="32"/>
        <v>0</v>
      </c>
      <c r="V217" s="159">
        <f t="shared" si="25"/>
        <v>0</v>
      </c>
      <c r="W217" s="159">
        <f t="shared" si="26"/>
        <v>0</v>
      </c>
      <c r="X217" s="159">
        <f t="shared" si="27"/>
        <v>0</v>
      </c>
      <c r="Y217" s="159">
        <f t="shared" si="28"/>
        <v>0</v>
      </c>
      <c r="Z217" s="11">
        <f t="shared" si="29"/>
        <v>0</v>
      </c>
      <c r="AB217" s="23">
        <f t="shared" si="30"/>
        <v>0</v>
      </c>
      <c r="AC217" s="23">
        <f t="shared" si="31"/>
        <v>0</v>
      </c>
    </row>
    <row r="218" spans="1:29" x14ac:dyDescent="0.2">
      <c r="A218" s="364"/>
      <c r="B218" s="364"/>
      <c r="C218" s="165"/>
      <c r="D218" s="165"/>
      <c r="E218" s="165"/>
      <c r="F218" s="195"/>
      <c r="G218" s="165"/>
      <c r="H218" s="165"/>
      <c r="I218" s="165"/>
      <c r="J218" s="165"/>
      <c r="K218" s="77"/>
      <c r="L218" s="77"/>
      <c r="M218" s="82"/>
      <c r="N218" s="196">
        <f>VLOOKUP(M218,'Supporting Documentation'!$A$4:$J$566,10,FALSE)</f>
        <v>0</v>
      </c>
      <c r="O218" s="51"/>
      <c r="P218" s="50"/>
      <c r="Q218" s="157">
        <f>IF(O218="",0,(O218/'PPF Application'!$T$7))</f>
        <v>0</v>
      </c>
      <c r="R218" s="52">
        <f>IF(M218="", 0, (N218/'PPF Application'!$T$7)*O218)</f>
        <v>0</v>
      </c>
      <c r="S218" s="135"/>
      <c r="U218" s="159">
        <f t="shared" si="32"/>
        <v>0</v>
      </c>
      <c r="V218" s="159">
        <f t="shared" si="25"/>
        <v>0</v>
      </c>
      <c r="W218" s="159">
        <f t="shared" si="26"/>
        <v>0</v>
      </c>
      <c r="X218" s="159">
        <f t="shared" si="27"/>
        <v>0</v>
      </c>
      <c r="Y218" s="159">
        <f t="shared" si="28"/>
        <v>0</v>
      </c>
      <c r="Z218" s="11">
        <f t="shared" si="29"/>
        <v>0</v>
      </c>
      <c r="AB218" s="23">
        <f t="shared" si="30"/>
        <v>0</v>
      </c>
      <c r="AC218" s="23">
        <f t="shared" si="31"/>
        <v>0</v>
      </c>
    </row>
    <row r="219" spans="1:29" x14ac:dyDescent="0.2">
      <c r="A219" s="364"/>
      <c r="B219" s="364"/>
      <c r="C219" s="165"/>
      <c r="D219" s="165"/>
      <c r="E219" s="165"/>
      <c r="F219" s="195"/>
      <c r="G219" s="165"/>
      <c r="H219" s="165"/>
      <c r="I219" s="165"/>
      <c r="J219" s="165"/>
      <c r="K219" s="77"/>
      <c r="L219" s="77"/>
      <c r="M219" s="82"/>
      <c r="N219" s="196">
        <f>VLOOKUP(M219,'Supporting Documentation'!$A$4:$J$566,10,FALSE)</f>
        <v>0</v>
      </c>
      <c r="O219" s="51"/>
      <c r="P219" s="50"/>
      <c r="Q219" s="157">
        <f>IF(O219="",0,(O219/'PPF Application'!$T$7))</f>
        <v>0</v>
      </c>
      <c r="R219" s="52">
        <f>IF(M219="", 0, (N219/'PPF Application'!$T$7)*O219)</f>
        <v>0</v>
      </c>
      <c r="S219" s="135"/>
      <c r="U219" s="159">
        <f t="shared" si="32"/>
        <v>0</v>
      </c>
      <c r="V219" s="159">
        <f t="shared" si="25"/>
        <v>0</v>
      </c>
      <c r="W219" s="159">
        <f t="shared" si="26"/>
        <v>0</v>
      </c>
      <c r="X219" s="159">
        <f t="shared" si="27"/>
        <v>0</v>
      </c>
      <c r="Y219" s="159">
        <f t="shared" si="28"/>
        <v>0</v>
      </c>
      <c r="Z219" s="11">
        <f t="shared" si="29"/>
        <v>0</v>
      </c>
      <c r="AB219" s="23">
        <f t="shared" si="30"/>
        <v>0</v>
      </c>
      <c r="AC219" s="23">
        <f t="shared" si="31"/>
        <v>0</v>
      </c>
    </row>
    <row r="220" spans="1:29" x14ac:dyDescent="0.2">
      <c r="A220" s="364"/>
      <c r="B220" s="364"/>
      <c r="C220" s="165"/>
      <c r="D220" s="165"/>
      <c r="E220" s="165"/>
      <c r="F220" s="195"/>
      <c r="G220" s="165"/>
      <c r="H220" s="165"/>
      <c r="I220" s="165"/>
      <c r="J220" s="165"/>
      <c r="K220" s="77"/>
      <c r="L220" s="77"/>
      <c r="M220" s="82"/>
      <c r="N220" s="196">
        <f>VLOOKUP(M220,'Supporting Documentation'!$A$4:$J$566,10,FALSE)</f>
        <v>0</v>
      </c>
      <c r="O220" s="51"/>
      <c r="P220" s="50"/>
      <c r="Q220" s="157">
        <f>IF(O220="",0,(O220/'PPF Application'!$T$7))</f>
        <v>0</v>
      </c>
      <c r="R220" s="52">
        <f>IF(M220="", 0, (N220/'PPF Application'!$T$7)*O220)</f>
        <v>0</v>
      </c>
      <c r="S220" s="135"/>
      <c r="U220" s="159">
        <f t="shared" si="32"/>
        <v>0</v>
      </c>
      <c r="V220" s="159">
        <f t="shared" si="25"/>
        <v>0</v>
      </c>
      <c r="W220" s="159">
        <f t="shared" si="26"/>
        <v>0</v>
      </c>
      <c r="X220" s="159">
        <f t="shared" si="27"/>
        <v>0</v>
      </c>
      <c r="Y220" s="159">
        <f t="shared" si="28"/>
        <v>0</v>
      </c>
      <c r="Z220" s="11">
        <f t="shared" si="29"/>
        <v>0</v>
      </c>
      <c r="AB220" s="23">
        <f t="shared" si="30"/>
        <v>0</v>
      </c>
      <c r="AC220" s="23">
        <f t="shared" si="31"/>
        <v>0</v>
      </c>
    </row>
    <row r="221" spans="1:29" x14ac:dyDescent="0.2">
      <c r="A221" s="364"/>
      <c r="B221" s="364"/>
      <c r="C221" s="165"/>
      <c r="D221" s="165"/>
      <c r="E221" s="165"/>
      <c r="F221" s="195"/>
      <c r="G221" s="165"/>
      <c r="H221" s="165"/>
      <c r="I221" s="165"/>
      <c r="J221" s="165"/>
      <c r="K221" s="77"/>
      <c r="L221" s="77"/>
      <c r="M221" s="82"/>
      <c r="N221" s="196">
        <f>VLOOKUP(M221,'Supporting Documentation'!$A$4:$J$566,10,FALSE)</f>
        <v>0</v>
      </c>
      <c r="O221" s="51"/>
      <c r="P221" s="50"/>
      <c r="Q221" s="157">
        <f>IF(O221="",0,(O221/'PPF Application'!$T$7))</f>
        <v>0</v>
      </c>
      <c r="R221" s="52">
        <f>IF(M221="", 0, (N221/'PPF Application'!$T$7)*O221)</f>
        <v>0</v>
      </c>
      <c r="S221" s="135"/>
      <c r="U221" s="159">
        <f t="shared" si="32"/>
        <v>0</v>
      </c>
      <c r="V221" s="159">
        <f t="shared" si="25"/>
        <v>0</v>
      </c>
      <c r="W221" s="159">
        <f t="shared" si="26"/>
        <v>0</v>
      </c>
      <c r="X221" s="159">
        <f t="shared" si="27"/>
        <v>0</v>
      </c>
      <c r="Y221" s="159">
        <f t="shared" si="28"/>
        <v>0</v>
      </c>
      <c r="Z221" s="11">
        <f t="shared" si="29"/>
        <v>0</v>
      </c>
      <c r="AB221" s="23">
        <f t="shared" si="30"/>
        <v>0</v>
      </c>
      <c r="AC221" s="23">
        <f t="shared" si="31"/>
        <v>0</v>
      </c>
    </row>
    <row r="222" spans="1:29" x14ac:dyDescent="0.2">
      <c r="A222" s="364"/>
      <c r="B222" s="364"/>
      <c r="C222" s="165"/>
      <c r="D222" s="165"/>
      <c r="E222" s="165"/>
      <c r="F222" s="195"/>
      <c r="G222" s="165"/>
      <c r="H222" s="165"/>
      <c r="I222" s="165"/>
      <c r="J222" s="165"/>
      <c r="K222" s="77"/>
      <c r="L222" s="77"/>
      <c r="M222" s="82"/>
      <c r="N222" s="196">
        <f>VLOOKUP(M222,'Supporting Documentation'!$A$4:$J$566,10,FALSE)</f>
        <v>0</v>
      </c>
      <c r="O222" s="51"/>
      <c r="P222" s="50"/>
      <c r="Q222" s="157">
        <f>IF(O222="",0,(O222/'PPF Application'!$T$7))</f>
        <v>0</v>
      </c>
      <c r="R222" s="52">
        <f>IF(M222="", 0, (N222/'PPF Application'!$T$7)*O222)</f>
        <v>0</v>
      </c>
      <c r="S222" s="135"/>
      <c r="U222" s="159">
        <f t="shared" si="32"/>
        <v>0</v>
      </c>
      <c r="V222" s="159">
        <f t="shared" si="25"/>
        <v>0</v>
      </c>
      <c r="W222" s="159">
        <f t="shared" si="26"/>
        <v>0</v>
      </c>
      <c r="X222" s="159">
        <f t="shared" si="27"/>
        <v>0</v>
      </c>
      <c r="Y222" s="159">
        <f t="shared" si="28"/>
        <v>0</v>
      </c>
      <c r="Z222" s="11">
        <f t="shared" si="29"/>
        <v>0</v>
      </c>
      <c r="AB222" s="23">
        <f t="shared" si="30"/>
        <v>0</v>
      </c>
      <c r="AC222" s="23">
        <f t="shared" si="31"/>
        <v>0</v>
      </c>
    </row>
    <row r="223" spans="1:29" x14ac:dyDescent="0.2">
      <c r="A223" s="364"/>
      <c r="B223" s="364"/>
      <c r="C223" s="165"/>
      <c r="D223" s="165"/>
      <c r="E223" s="165"/>
      <c r="F223" s="195"/>
      <c r="G223" s="165"/>
      <c r="H223" s="165"/>
      <c r="I223" s="165"/>
      <c r="J223" s="165"/>
      <c r="K223" s="77"/>
      <c r="L223" s="77"/>
      <c r="M223" s="82"/>
      <c r="N223" s="196">
        <f>VLOOKUP(M223,'Supporting Documentation'!$A$4:$J$566,10,FALSE)</f>
        <v>0</v>
      </c>
      <c r="O223" s="51"/>
      <c r="P223" s="50"/>
      <c r="Q223" s="157">
        <f>IF(O223="",0,(O223/'PPF Application'!$T$7))</f>
        <v>0</v>
      </c>
      <c r="R223" s="52">
        <f>IF(M223="", 0, (N223/'PPF Application'!$T$7)*O223)</f>
        <v>0</v>
      </c>
      <c r="S223" s="135"/>
      <c r="U223" s="159">
        <f t="shared" si="32"/>
        <v>0</v>
      </c>
      <c r="V223" s="159">
        <f t="shared" si="25"/>
        <v>0</v>
      </c>
      <c r="W223" s="159">
        <f t="shared" si="26"/>
        <v>0</v>
      </c>
      <c r="X223" s="159">
        <f t="shared" si="27"/>
        <v>0</v>
      </c>
      <c r="Y223" s="159">
        <f t="shared" si="28"/>
        <v>0</v>
      </c>
      <c r="Z223" s="11">
        <f t="shared" si="29"/>
        <v>0</v>
      </c>
      <c r="AB223" s="23">
        <f t="shared" si="30"/>
        <v>0</v>
      </c>
      <c r="AC223" s="23">
        <f t="shared" si="31"/>
        <v>0</v>
      </c>
    </row>
    <row r="224" spans="1:29" x14ac:dyDescent="0.2">
      <c r="A224" s="364"/>
      <c r="B224" s="364"/>
      <c r="C224" s="165"/>
      <c r="D224" s="165"/>
      <c r="E224" s="165"/>
      <c r="F224" s="195"/>
      <c r="G224" s="165"/>
      <c r="H224" s="165"/>
      <c r="I224" s="165"/>
      <c r="J224" s="165"/>
      <c r="K224" s="77"/>
      <c r="L224" s="77"/>
      <c r="M224" s="82"/>
      <c r="N224" s="196">
        <f>VLOOKUP(M224,'Supporting Documentation'!$A$4:$J$566,10,FALSE)</f>
        <v>0</v>
      </c>
      <c r="O224" s="51"/>
      <c r="P224" s="50"/>
      <c r="Q224" s="157">
        <f>IF(O224="",0,(O224/'PPF Application'!$T$7))</f>
        <v>0</v>
      </c>
      <c r="R224" s="52">
        <f>IF(M224="", 0, (N224/'PPF Application'!$T$7)*O224)</f>
        <v>0</v>
      </c>
      <c r="S224" s="135"/>
      <c r="U224" s="159">
        <f t="shared" si="32"/>
        <v>0</v>
      </c>
      <c r="V224" s="159">
        <f t="shared" si="25"/>
        <v>0</v>
      </c>
      <c r="W224" s="159">
        <f t="shared" si="26"/>
        <v>0</v>
      </c>
      <c r="X224" s="159">
        <f t="shared" si="27"/>
        <v>0</v>
      </c>
      <c r="Y224" s="159">
        <f t="shared" si="28"/>
        <v>0</v>
      </c>
      <c r="Z224" s="11">
        <f t="shared" si="29"/>
        <v>0</v>
      </c>
      <c r="AB224" s="23">
        <f t="shared" si="30"/>
        <v>0</v>
      </c>
      <c r="AC224" s="23">
        <f t="shared" si="31"/>
        <v>0</v>
      </c>
    </row>
    <row r="225" spans="1:29" x14ac:dyDescent="0.2">
      <c r="A225" s="364"/>
      <c r="B225" s="364"/>
      <c r="C225" s="165"/>
      <c r="D225" s="165"/>
      <c r="E225" s="165"/>
      <c r="F225" s="195"/>
      <c r="G225" s="165"/>
      <c r="H225" s="165"/>
      <c r="I225" s="165"/>
      <c r="J225" s="165"/>
      <c r="K225" s="77"/>
      <c r="L225" s="77"/>
      <c r="M225" s="82"/>
      <c r="N225" s="196">
        <f>VLOOKUP(M225,'Supporting Documentation'!$A$4:$J$566,10,FALSE)</f>
        <v>0</v>
      </c>
      <c r="O225" s="51"/>
      <c r="P225" s="50"/>
      <c r="Q225" s="157">
        <f>IF(O225="",0,(O225/'PPF Application'!$T$7))</f>
        <v>0</v>
      </c>
      <c r="R225" s="52">
        <f>IF(M225="", 0, (N225/'PPF Application'!$T$7)*O225)</f>
        <v>0</v>
      </c>
      <c r="S225" s="135"/>
      <c r="U225" s="159">
        <f t="shared" si="32"/>
        <v>0</v>
      </c>
      <c r="V225" s="159">
        <f t="shared" si="25"/>
        <v>0</v>
      </c>
      <c r="W225" s="159">
        <f t="shared" si="26"/>
        <v>0</v>
      </c>
      <c r="X225" s="159">
        <f t="shared" si="27"/>
        <v>0</v>
      </c>
      <c r="Y225" s="159">
        <f t="shared" si="28"/>
        <v>0</v>
      </c>
      <c r="Z225" s="11">
        <f t="shared" si="29"/>
        <v>0</v>
      </c>
      <c r="AB225" s="23">
        <f t="shared" si="30"/>
        <v>0</v>
      </c>
      <c r="AC225" s="23">
        <f t="shared" si="31"/>
        <v>0</v>
      </c>
    </row>
    <row r="226" spans="1:29" x14ac:dyDescent="0.2">
      <c r="A226" s="364"/>
      <c r="B226" s="364"/>
      <c r="C226" s="165"/>
      <c r="D226" s="165"/>
      <c r="E226" s="165"/>
      <c r="F226" s="195"/>
      <c r="G226" s="165"/>
      <c r="H226" s="165"/>
      <c r="I226" s="165"/>
      <c r="J226" s="165"/>
      <c r="K226" s="77"/>
      <c r="L226" s="77"/>
      <c r="M226" s="82"/>
      <c r="N226" s="196">
        <f>VLOOKUP(M226,'Supporting Documentation'!$A$4:$J$566,10,FALSE)</f>
        <v>0</v>
      </c>
      <c r="O226" s="51"/>
      <c r="P226" s="50"/>
      <c r="Q226" s="157">
        <f>IF(O226="",0,(O226/'PPF Application'!$T$7))</f>
        <v>0</v>
      </c>
      <c r="R226" s="52">
        <f>IF(M226="", 0, (N226/'PPF Application'!$T$7)*O226)</f>
        <v>0</v>
      </c>
      <c r="S226" s="135"/>
      <c r="U226" s="159">
        <f t="shared" si="32"/>
        <v>0</v>
      </c>
      <c r="V226" s="159">
        <f t="shared" si="25"/>
        <v>0</v>
      </c>
      <c r="W226" s="159">
        <f t="shared" si="26"/>
        <v>0</v>
      </c>
      <c r="X226" s="159">
        <f t="shared" si="27"/>
        <v>0</v>
      </c>
      <c r="Y226" s="159">
        <f t="shared" si="28"/>
        <v>0</v>
      </c>
      <c r="Z226" s="11">
        <f t="shared" si="29"/>
        <v>0</v>
      </c>
      <c r="AB226" s="23">
        <f t="shared" si="30"/>
        <v>0</v>
      </c>
      <c r="AC226" s="23">
        <f t="shared" si="31"/>
        <v>0</v>
      </c>
    </row>
    <row r="227" spans="1:29" x14ac:dyDescent="0.2">
      <c r="A227" s="364"/>
      <c r="B227" s="364"/>
      <c r="C227" s="165"/>
      <c r="D227" s="165"/>
      <c r="E227" s="165"/>
      <c r="F227" s="195"/>
      <c r="G227" s="165"/>
      <c r="H227" s="165"/>
      <c r="I227" s="165"/>
      <c r="J227" s="165"/>
      <c r="K227" s="77"/>
      <c r="L227" s="77"/>
      <c r="M227" s="82"/>
      <c r="N227" s="196">
        <f>VLOOKUP(M227,'Supporting Documentation'!$A$4:$J$566,10,FALSE)</f>
        <v>0</v>
      </c>
      <c r="O227" s="51"/>
      <c r="P227" s="50"/>
      <c r="Q227" s="157">
        <f>IF(O227="",0,(O227/'PPF Application'!$T$7))</f>
        <v>0</v>
      </c>
      <c r="R227" s="52">
        <f>IF(M227="", 0, (N227/'PPF Application'!$T$7)*O227)</f>
        <v>0</v>
      </c>
      <c r="S227" s="135"/>
      <c r="U227" s="159">
        <f t="shared" si="32"/>
        <v>0</v>
      </c>
      <c r="V227" s="159">
        <f t="shared" si="25"/>
        <v>0</v>
      </c>
      <c r="W227" s="159">
        <f t="shared" si="26"/>
        <v>0</v>
      </c>
      <c r="X227" s="159">
        <f t="shared" si="27"/>
        <v>0</v>
      </c>
      <c r="Y227" s="159">
        <f t="shared" si="28"/>
        <v>0</v>
      </c>
      <c r="Z227" s="11">
        <f t="shared" si="29"/>
        <v>0</v>
      </c>
      <c r="AB227" s="23">
        <f t="shared" si="30"/>
        <v>0</v>
      </c>
      <c r="AC227" s="23">
        <f t="shared" si="31"/>
        <v>0</v>
      </c>
    </row>
    <row r="228" spans="1:29" x14ac:dyDescent="0.2">
      <c r="A228" s="364"/>
      <c r="B228" s="364"/>
      <c r="C228" s="165"/>
      <c r="D228" s="165"/>
      <c r="E228" s="165"/>
      <c r="F228" s="195"/>
      <c r="G228" s="165"/>
      <c r="H228" s="165"/>
      <c r="I228" s="165"/>
      <c r="J228" s="165"/>
      <c r="K228" s="77"/>
      <c r="L228" s="77"/>
      <c r="M228" s="82"/>
      <c r="N228" s="196">
        <f>VLOOKUP(M228,'Supporting Documentation'!$A$4:$J$566,10,FALSE)</f>
        <v>0</v>
      </c>
      <c r="O228" s="51"/>
      <c r="P228" s="50"/>
      <c r="Q228" s="157">
        <f>IF(O228="",0,(O228/'PPF Application'!$T$7))</f>
        <v>0</v>
      </c>
      <c r="R228" s="52">
        <f>IF(M228="", 0, (N228/'PPF Application'!$T$7)*O228)</f>
        <v>0</v>
      </c>
      <c r="S228" s="135"/>
      <c r="U228" s="159">
        <f t="shared" si="32"/>
        <v>0</v>
      </c>
      <c r="V228" s="159">
        <f t="shared" si="25"/>
        <v>0</v>
      </c>
      <c r="W228" s="159">
        <f t="shared" si="26"/>
        <v>0</v>
      </c>
      <c r="X228" s="159">
        <f t="shared" si="27"/>
        <v>0</v>
      </c>
      <c r="Y228" s="159">
        <f t="shared" si="28"/>
        <v>0</v>
      </c>
      <c r="Z228" s="11">
        <f t="shared" si="29"/>
        <v>0</v>
      </c>
      <c r="AB228" s="23">
        <f t="shared" si="30"/>
        <v>0</v>
      </c>
      <c r="AC228" s="23">
        <f t="shared" si="31"/>
        <v>0</v>
      </c>
    </row>
    <row r="229" spans="1:29" x14ac:dyDescent="0.2">
      <c r="A229" s="364"/>
      <c r="B229" s="364"/>
      <c r="C229" s="165"/>
      <c r="D229" s="165"/>
      <c r="E229" s="165"/>
      <c r="F229" s="195"/>
      <c r="G229" s="165"/>
      <c r="H229" s="165"/>
      <c r="I229" s="165"/>
      <c r="J229" s="165"/>
      <c r="K229" s="77"/>
      <c r="L229" s="77"/>
      <c r="M229" s="82"/>
      <c r="N229" s="196">
        <f>VLOOKUP(M229,'Supporting Documentation'!$A$4:$J$566,10,FALSE)</f>
        <v>0</v>
      </c>
      <c r="O229" s="51"/>
      <c r="P229" s="50"/>
      <c r="Q229" s="157">
        <f>IF(O229="",0,(O229/'PPF Application'!$T$7))</f>
        <v>0</v>
      </c>
      <c r="R229" s="52">
        <f>IF(M229="", 0, (N229/'PPF Application'!$T$7)*O229)</f>
        <v>0</v>
      </c>
      <c r="S229" s="135"/>
      <c r="U229" s="159">
        <f t="shared" si="32"/>
        <v>0</v>
      </c>
      <c r="V229" s="159">
        <f t="shared" si="25"/>
        <v>0</v>
      </c>
      <c r="W229" s="159">
        <f t="shared" si="26"/>
        <v>0</v>
      </c>
      <c r="X229" s="159">
        <f t="shared" si="27"/>
        <v>0</v>
      </c>
      <c r="Y229" s="159">
        <f t="shared" si="28"/>
        <v>0</v>
      </c>
      <c r="Z229" s="11">
        <f t="shared" si="29"/>
        <v>0</v>
      </c>
      <c r="AB229" s="23">
        <f t="shared" si="30"/>
        <v>0</v>
      </c>
      <c r="AC229" s="23">
        <f t="shared" si="31"/>
        <v>0</v>
      </c>
    </row>
    <row r="230" spans="1:29" x14ac:dyDescent="0.2">
      <c r="A230" s="364"/>
      <c r="B230" s="364"/>
      <c r="C230" s="165"/>
      <c r="D230" s="165"/>
      <c r="E230" s="165"/>
      <c r="F230" s="195"/>
      <c r="G230" s="165"/>
      <c r="H230" s="165"/>
      <c r="I230" s="165"/>
      <c r="J230" s="165"/>
      <c r="K230" s="77"/>
      <c r="L230" s="77"/>
      <c r="M230" s="82"/>
      <c r="N230" s="196">
        <f>VLOOKUP(M230,'Supporting Documentation'!$A$4:$J$566,10,FALSE)</f>
        <v>0</v>
      </c>
      <c r="O230" s="51"/>
      <c r="P230" s="50"/>
      <c r="Q230" s="157">
        <f>IF(O230="",0,(O230/'PPF Application'!$T$7))</f>
        <v>0</v>
      </c>
      <c r="R230" s="52">
        <f>IF(M230="", 0, (N230/'PPF Application'!$T$7)*O230)</f>
        <v>0</v>
      </c>
      <c r="S230" s="135"/>
      <c r="U230" s="159">
        <f t="shared" si="32"/>
        <v>0</v>
      </c>
      <c r="V230" s="159">
        <f t="shared" si="25"/>
        <v>0</v>
      </c>
      <c r="W230" s="159">
        <f t="shared" si="26"/>
        <v>0</v>
      </c>
      <c r="X230" s="159">
        <f t="shared" si="27"/>
        <v>0</v>
      </c>
      <c r="Y230" s="159">
        <f t="shared" si="28"/>
        <v>0</v>
      </c>
      <c r="Z230" s="11">
        <f t="shared" si="29"/>
        <v>0</v>
      </c>
      <c r="AB230" s="23">
        <f t="shared" si="30"/>
        <v>0</v>
      </c>
      <c r="AC230" s="23">
        <f t="shared" si="31"/>
        <v>0</v>
      </c>
    </row>
    <row r="231" spans="1:29" x14ac:dyDescent="0.2">
      <c r="A231" s="364"/>
      <c r="B231" s="364"/>
      <c r="C231" s="165"/>
      <c r="D231" s="165"/>
      <c r="E231" s="165"/>
      <c r="F231" s="195"/>
      <c r="G231" s="165"/>
      <c r="H231" s="165"/>
      <c r="I231" s="165"/>
      <c r="J231" s="165"/>
      <c r="K231" s="77"/>
      <c r="L231" s="77"/>
      <c r="M231" s="82"/>
      <c r="N231" s="196">
        <f>VLOOKUP(M231,'Supporting Documentation'!$A$4:$J$566,10,FALSE)</f>
        <v>0</v>
      </c>
      <c r="O231" s="51"/>
      <c r="P231" s="50"/>
      <c r="Q231" s="157">
        <f>IF(O231="",0,(O231/'PPF Application'!$T$7))</f>
        <v>0</v>
      </c>
      <c r="R231" s="52">
        <f>IF(M231="", 0, (N231/'PPF Application'!$T$7)*O231)</f>
        <v>0</v>
      </c>
      <c r="S231" s="135"/>
      <c r="U231" s="159">
        <f t="shared" si="32"/>
        <v>0</v>
      </c>
      <c r="V231" s="159">
        <f t="shared" si="25"/>
        <v>0</v>
      </c>
      <c r="W231" s="159">
        <f t="shared" si="26"/>
        <v>0</v>
      </c>
      <c r="X231" s="159">
        <f t="shared" si="27"/>
        <v>0</v>
      </c>
      <c r="Y231" s="159">
        <f t="shared" si="28"/>
        <v>0</v>
      </c>
      <c r="Z231" s="11">
        <f t="shared" si="29"/>
        <v>0</v>
      </c>
      <c r="AB231" s="23">
        <f t="shared" si="30"/>
        <v>0</v>
      </c>
      <c r="AC231" s="23">
        <f t="shared" si="31"/>
        <v>0</v>
      </c>
    </row>
    <row r="232" spans="1:29" x14ac:dyDescent="0.2">
      <c r="A232" s="364"/>
      <c r="B232" s="364"/>
      <c r="C232" s="165"/>
      <c r="D232" s="165"/>
      <c r="E232" s="165"/>
      <c r="F232" s="195"/>
      <c r="G232" s="165"/>
      <c r="H232" s="165"/>
      <c r="I232" s="165"/>
      <c r="J232" s="165"/>
      <c r="K232" s="77"/>
      <c r="L232" s="77"/>
      <c r="M232" s="82"/>
      <c r="N232" s="196">
        <f>VLOOKUP(M232,'Supporting Documentation'!$A$4:$J$566,10,FALSE)</f>
        <v>0</v>
      </c>
      <c r="O232" s="51"/>
      <c r="P232" s="50"/>
      <c r="Q232" s="157">
        <f>IF(O232="",0,(O232/'PPF Application'!$T$7))</f>
        <v>0</v>
      </c>
      <c r="R232" s="52">
        <f>IF(M232="", 0, (N232/'PPF Application'!$T$7)*O232)</f>
        <v>0</v>
      </c>
      <c r="S232" s="135"/>
      <c r="U232" s="159">
        <f t="shared" si="32"/>
        <v>0</v>
      </c>
      <c r="V232" s="159">
        <f t="shared" si="25"/>
        <v>0</v>
      </c>
      <c r="W232" s="159">
        <f t="shared" si="26"/>
        <v>0</v>
      </c>
      <c r="X232" s="159">
        <f t="shared" si="27"/>
        <v>0</v>
      </c>
      <c r="Y232" s="159">
        <f t="shared" si="28"/>
        <v>0</v>
      </c>
      <c r="Z232" s="11">
        <f t="shared" si="29"/>
        <v>0</v>
      </c>
      <c r="AB232" s="23">
        <f t="shared" si="30"/>
        <v>0</v>
      </c>
      <c r="AC232" s="23">
        <f t="shared" si="31"/>
        <v>0</v>
      </c>
    </row>
    <row r="233" spans="1:29" x14ac:dyDescent="0.2">
      <c r="A233" s="364"/>
      <c r="B233" s="364"/>
      <c r="C233" s="165"/>
      <c r="D233" s="165"/>
      <c r="E233" s="165"/>
      <c r="F233" s="195"/>
      <c r="G233" s="165"/>
      <c r="H233" s="165"/>
      <c r="I233" s="165"/>
      <c r="J233" s="165"/>
      <c r="K233" s="77"/>
      <c r="L233" s="77"/>
      <c r="M233" s="82"/>
      <c r="N233" s="196">
        <f>VLOOKUP(M233,'Supporting Documentation'!$A$4:$J$566,10,FALSE)</f>
        <v>0</v>
      </c>
      <c r="O233" s="51"/>
      <c r="P233" s="50"/>
      <c r="Q233" s="157">
        <f>IF(O233="",0,(O233/'PPF Application'!$T$7))</f>
        <v>0</v>
      </c>
      <c r="R233" s="52">
        <f>IF(M233="", 0, (N233/'PPF Application'!$T$7)*O233)</f>
        <v>0</v>
      </c>
      <c r="S233" s="135"/>
      <c r="U233" s="159">
        <f t="shared" si="32"/>
        <v>0</v>
      </c>
      <c r="V233" s="159">
        <f t="shared" si="25"/>
        <v>0</v>
      </c>
      <c r="W233" s="159">
        <f t="shared" si="26"/>
        <v>0</v>
      </c>
      <c r="X233" s="159">
        <f t="shared" si="27"/>
        <v>0</v>
      </c>
      <c r="Y233" s="159">
        <f t="shared" si="28"/>
        <v>0</v>
      </c>
      <c r="Z233" s="11">
        <f t="shared" si="29"/>
        <v>0</v>
      </c>
      <c r="AB233" s="23">
        <f t="shared" si="30"/>
        <v>0</v>
      </c>
      <c r="AC233" s="23">
        <f t="shared" si="31"/>
        <v>0</v>
      </c>
    </row>
    <row r="234" spans="1:29" x14ac:dyDescent="0.2">
      <c r="A234" s="364"/>
      <c r="B234" s="364"/>
      <c r="C234" s="165"/>
      <c r="D234" s="165"/>
      <c r="E234" s="165"/>
      <c r="F234" s="195"/>
      <c r="G234" s="165"/>
      <c r="H234" s="165"/>
      <c r="I234" s="165"/>
      <c r="J234" s="165"/>
      <c r="K234" s="77"/>
      <c r="L234" s="77"/>
      <c r="M234" s="82"/>
      <c r="N234" s="196">
        <f>VLOOKUP(M234,'Supporting Documentation'!$A$4:$J$566,10,FALSE)</f>
        <v>0</v>
      </c>
      <c r="O234" s="51"/>
      <c r="P234" s="50"/>
      <c r="Q234" s="157">
        <f>IF(O234="",0,(O234/'PPF Application'!$T$7))</f>
        <v>0</v>
      </c>
      <c r="R234" s="52">
        <f>IF(M234="", 0, (N234/'PPF Application'!$T$7)*O234)</f>
        <v>0</v>
      </c>
      <c r="S234" s="135"/>
      <c r="U234" s="159">
        <f t="shared" si="32"/>
        <v>0</v>
      </c>
      <c r="V234" s="159">
        <f t="shared" si="25"/>
        <v>0</v>
      </c>
      <c r="W234" s="159">
        <f t="shared" si="26"/>
        <v>0</v>
      </c>
      <c r="X234" s="159">
        <f t="shared" si="27"/>
        <v>0</v>
      </c>
      <c r="Y234" s="159">
        <f t="shared" si="28"/>
        <v>0</v>
      </c>
      <c r="Z234" s="11">
        <f t="shared" si="29"/>
        <v>0</v>
      </c>
      <c r="AB234" s="23">
        <f t="shared" si="30"/>
        <v>0</v>
      </c>
      <c r="AC234" s="23">
        <f t="shared" si="31"/>
        <v>0</v>
      </c>
    </row>
    <row r="235" spans="1:29" x14ac:dyDescent="0.2">
      <c r="A235" s="364"/>
      <c r="B235" s="364"/>
      <c r="C235" s="165"/>
      <c r="D235" s="165"/>
      <c r="E235" s="165"/>
      <c r="F235" s="195"/>
      <c r="G235" s="165"/>
      <c r="H235" s="165"/>
      <c r="I235" s="165"/>
      <c r="J235" s="165"/>
      <c r="K235" s="77"/>
      <c r="L235" s="77"/>
      <c r="M235" s="82"/>
      <c r="N235" s="196">
        <f>VLOOKUP(M235,'Supporting Documentation'!$A$4:$J$566,10,FALSE)</f>
        <v>0</v>
      </c>
      <c r="O235" s="51"/>
      <c r="P235" s="50"/>
      <c r="Q235" s="157">
        <f>IF(O235="",0,(O235/'PPF Application'!$T$7))</f>
        <v>0</v>
      </c>
      <c r="R235" s="52">
        <f>IF(M235="", 0, (N235/'PPF Application'!$T$7)*O235)</f>
        <v>0</v>
      </c>
      <c r="S235" s="135"/>
      <c r="U235" s="159">
        <f t="shared" si="32"/>
        <v>0</v>
      </c>
      <c r="V235" s="159">
        <f t="shared" si="25"/>
        <v>0</v>
      </c>
      <c r="W235" s="159">
        <f t="shared" si="26"/>
        <v>0</v>
      </c>
      <c r="X235" s="159">
        <f t="shared" si="27"/>
        <v>0</v>
      </c>
      <c r="Y235" s="159">
        <f t="shared" si="28"/>
        <v>0</v>
      </c>
      <c r="Z235" s="11">
        <f t="shared" si="29"/>
        <v>0</v>
      </c>
      <c r="AB235" s="23">
        <f t="shared" si="30"/>
        <v>0</v>
      </c>
      <c r="AC235" s="23">
        <f t="shared" si="31"/>
        <v>0</v>
      </c>
    </row>
    <row r="236" spans="1:29" x14ac:dyDescent="0.2">
      <c r="A236" s="364"/>
      <c r="B236" s="364"/>
      <c r="C236" s="165"/>
      <c r="D236" s="165"/>
      <c r="E236" s="165"/>
      <c r="F236" s="195"/>
      <c r="G236" s="165"/>
      <c r="H236" s="165"/>
      <c r="I236" s="165"/>
      <c r="J236" s="165"/>
      <c r="K236" s="77"/>
      <c r="L236" s="77"/>
      <c r="M236" s="82"/>
      <c r="N236" s="196">
        <f>VLOOKUP(M236,'Supporting Documentation'!$A$4:$J$566,10,FALSE)</f>
        <v>0</v>
      </c>
      <c r="O236" s="51"/>
      <c r="P236" s="50"/>
      <c r="Q236" s="157">
        <f>IF(O236="",0,(O236/'PPF Application'!$T$7))</f>
        <v>0</v>
      </c>
      <c r="R236" s="52">
        <f>IF(M236="", 0, (N236/'PPF Application'!$T$7)*O236)</f>
        <v>0</v>
      </c>
      <c r="S236" s="135"/>
      <c r="U236" s="159">
        <f t="shared" si="32"/>
        <v>0</v>
      </c>
      <c r="V236" s="159">
        <f t="shared" si="25"/>
        <v>0</v>
      </c>
      <c r="W236" s="159">
        <f t="shared" si="26"/>
        <v>0</v>
      </c>
      <c r="X236" s="159">
        <f t="shared" si="27"/>
        <v>0</v>
      </c>
      <c r="Y236" s="159">
        <f t="shared" si="28"/>
        <v>0</v>
      </c>
      <c r="Z236" s="11">
        <f t="shared" si="29"/>
        <v>0</v>
      </c>
      <c r="AB236" s="23">
        <f t="shared" si="30"/>
        <v>0</v>
      </c>
      <c r="AC236" s="23">
        <f t="shared" si="31"/>
        <v>0</v>
      </c>
    </row>
    <row r="237" spans="1:29" x14ac:dyDescent="0.2">
      <c r="A237" s="364"/>
      <c r="B237" s="364"/>
      <c r="C237" s="165"/>
      <c r="D237" s="165"/>
      <c r="E237" s="165"/>
      <c r="F237" s="195"/>
      <c r="G237" s="165"/>
      <c r="H237" s="165"/>
      <c r="I237" s="165"/>
      <c r="J237" s="165"/>
      <c r="K237" s="77"/>
      <c r="L237" s="77"/>
      <c r="M237" s="82"/>
      <c r="N237" s="196">
        <f>VLOOKUP(M237,'Supporting Documentation'!$A$4:$J$566,10,FALSE)</f>
        <v>0</v>
      </c>
      <c r="O237" s="51"/>
      <c r="P237" s="50"/>
      <c r="Q237" s="157">
        <f>IF(O237="",0,(O237/'PPF Application'!$T$7))</f>
        <v>0</v>
      </c>
      <c r="R237" s="52">
        <f>IF(M237="", 0, (N237/'PPF Application'!$T$7)*O237)</f>
        <v>0</v>
      </c>
      <c r="S237" s="135"/>
      <c r="U237" s="159">
        <f t="shared" si="32"/>
        <v>0</v>
      </c>
      <c r="V237" s="159">
        <f t="shared" si="25"/>
        <v>0</v>
      </c>
      <c r="W237" s="159">
        <f t="shared" si="26"/>
        <v>0</v>
      </c>
      <c r="X237" s="159">
        <f t="shared" si="27"/>
        <v>0</v>
      </c>
      <c r="Y237" s="159">
        <f t="shared" si="28"/>
        <v>0</v>
      </c>
      <c r="Z237" s="11">
        <f t="shared" si="29"/>
        <v>0</v>
      </c>
      <c r="AB237" s="23">
        <f t="shared" si="30"/>
        <v>0</v>
      </c>
      <c r="AC237" s="23">
        <f t="shared" si="31"/>
        <v>0</v>
      </c>
    </row>
    <row r="238" spans="1:29" x14ac:dyDescent="0.2">
      <c r="A238" s="364"/>
      <c r="B238" s="364"/>
      <c r="C238" s="165"/>
      <c r="D238" s="165"/>
      <c r="E238" s="165"/>
      <c r="F238" s="195"/>
      <c r="G238" s="165"/>
      <c r="H238" s="165"/>
      <c r="I238" s="165"/>
      <c r="J238" s="165"/>
      <c r="K238" s="77"/>
      <c r="L238" s="77"/>
      <c r="M238" s="82"/>
      <c r="N238" s="196">
        <f>VLOOKUP(M238,'Supporting Documentation'!$A$4:$J$566,10,FALSE)</f>
        <v>0</v>
      </c>
      <c r="O238" s="51"/>
      <c r="P238" s="50"/>
      <c r="Q238" s="157">
        <f>IF(O238="",0,(O238/'PPF Application'!$T$7))</f>
        <v>0</v>
      </c>
      <c r="R238" s="52">
        <f>IF(M238="", 0, (N238/'PPF Application'!$T$7)*O238)</f>
        <v>0</v>
      </c>
      <c r="S238" s="135"/>
      <c r="U238" s="159">
        <f t="shared" si="32"/>
        <v>0</v>
      </c>
      <c r="V238" s="159">
        <f t="shared" si="25"/>
        <v>0</v>
      </c>
      <c r="W238" s="159">
        <f t="shared" si="26"/>
        <v>0</v>
      </c>
      <c r="X238" s="159">
        <f t="shared" si="27"/>
        <v>0</v>
      </c>
      <c r="Y238" s="159">
        <f t="shared" si="28"/>
        <v>0</v>
      </c>
      <c r="Z238" s="11">
        <f t="shared" si="29"/>
        <v>0</v>
      </c>
      <c r="AB238" s="23">
        <f t="shared" si="30"/>
        <v>0</v>
      </c>
      <c r="AC238" s="23">
        <f t="shared" si="31"/>
        <v>0</v>
      </c>
    </row>
    <row r="239" spans="1:29" x14ac:dyDescent="0.2">
      <c r="A239" s="364"/>
      <c r="B239" s="364"/>
      <c r="C239" s="165"/>
      <c r="D239" s="165"/>
      <c r="E239" s="165"/>
      <c r="F239" s="195"/>
      <c r="G239" s="165"/>
      <c r="H239" s="165"/>
      <c r="I239" s="165"/>
      <c r="J239" s="165"/>
      <c r="K239" s="77"/>
      <c r="L239" s="77"/>
      <c r="M239" s="82"/>
      <c r="N239" s="196">
        <f>VLOOKUP(M239,'Supporting Documentation'!$A$4:$J$566,10,FALSE)</f>
        <v>0</v>
      </c>
      <c r="O239" s="51"/>
      <c r="P239" s="50"/>
      <c r="Q239" s="157">
        <f>IF(O239="",0,(O239/'PPF Application'!$T$7))</f>
        <v>0</v>
      </c>
      <c r="R239" s="52">
        <f>IF(M239="", 0, (N239/'PPF Application'!$T$7)*O239)</f>
        <v>0</v>
      </c>
      <c r="S239" s="135"/>
      <c r="U239" s="159">
        <f t="shared" si="32"/>
        <v>0</v>
      </c>
      <c r="V239" s="159">
        <f t="shared" si="25"/>
        <v>0</v>
      </c>
      <c r="W239" s="159">
        <f t="shared" si="26"/>
        <v>0</v>
      </c>
      <c r="X239" s="159">
        <f t="shared" si="27"/>
        <v>0</v>
      </c>
      <c r="Y239" s="159">
        <f t="shared" si="28"/>
        <v>0</v>
      </c>
      <c r="Z239" s="11">
        <f t="shared" si="29"/>
        <v>0</v>
      </c>
      <c r="AB239" s="23">
        <f t="shared" si="30"/>
        <v>0</v>
      </c>
      <c r="AC239" s="23">
        <f t="shared" si="31"/>
        <v>0</v>
      </c>
    </row>
    <row r="240" spans="1:29" x14ac:dyDescent="0.2">
      <c r="A240" s="364"/>
      <c r="B240" s="364"/>
      <c r="C240" s="165"/>
      <c r="D240" s="165"/>
      <c r="E240" s="165"/>
      <c r="F240" s="195"/>
      <c r="G240" s="165"/>
      <c r="H240" s="165"/>
      <c r="I240" s="165"/>
      <c r="J240" s="165"/>
      <c r="K240" s="77"/>
      <c r="L240" s="77"/>
      <c r="M240" s="82"/>
      <c r="N240" s="196">
        <f>VLOOKUP(M240,'Supporting Documentation'!$A$4:$J$566,10,FALSE)</f>
        <v>0</v>
      </c>
      <c r="O240" s="51"/>
      <c r="P240" s="50"/>
      <c r="Q240" s="157">
        <f>IF(O240="",0,(O240/'PPF Application'!$T$7))</f>
        <v>0</v>
      </c>
      <c r="R240" s="52">
        <f>IF(M240="", 0, (N240/'PPF Application'!$T$7)*O240)</f>
        <v>0</v>
      </c>
      <c r="S240" s="135"/>
      <c r="U240" s="159">
        <f t="shared" si="32"/>
        <v>0</v>
      </c>
      <c r="V240" s="159">
        <f t="shared" si="25"/>
        <v>0</v>
      </c>
      <c r="W240" s="159">
        <f t="shared" si="26"/>
        <v>0</v>
      </c>
      <c r="X240" s="159">
        <f t="shared" si="27"/>
        <v>0</v>
      </c>
      <c r="Y240" s="159">
        <f t="shared" si="28"/>
        <v>0</v>
      </c>
      <c r="Z240" s="11">
        <f t="shared" si="29"/>
        <v>0</v>
      </c>
      <c r="AB240" s="23">
        <f t="shared" si="30"/>
        <v>0</v>
      </c>
      <c r="AC240" s="23">
        <f t="shared" si="31"/>
        <v>0</v>
      </c>
    </row>
    <row r="241" spans="1:29" x14ac:dyDescent="0.2">
      <c r="A241" s="364"/>
      <c r="B241" s="364"/>
      <c r="C241" s="165"/>
      <c r="D241" s="165"/>
      <c r="E241" s="165"/>
      <c r="F241" s="195"/>
      <c r="G241" s="165"/>
      <c r="H241" s="165"/>
      <c r="I241" s="165"/>
      <c r="J241" s="165"/>
      <c r="K241" s="77"/>
      <c r="L241" s="77"/>
      <c r="M241" s="82"/>
      <c r="N241" s="196">
        <f>VLOOKUP(M241,'Supporting Documentation'!$A$4:$J$566,10,FALSE)</f>
        <v>0</v>
      </c>
      <c r="O241" s="51"/>
      <c r="P241" s="50"/>
      <c r="Q241" s="157">
        <f>IF(O241="",0,(O241/'PPF Application'!$T$7))</f>
        <v>0</v>
      </c>
      <c r="R241" s="52">
        <f>IF(M241="", 0, (N241/'PPF Application'!$T$7)*O241)</f>
        <v>0</v>
      </c>
      <c r="S241" s="135"/>
      <c r="U241" s="159">
        <f t="shared" si="32"/>
        <v>0</v>
      </c>
      <c r="V241" s="159">
        <f t="shared" si="25"/>
        <v>0</v>
      </c>
      <c r="W241" s="159">
        <f t="shared" si="26"/>
        <v>0</v>
      </c>
      <c r="X241" s="159">
        <f t="shared" si="27"/>
        <v>0</v>
      </c>
      <c r="Y241" s="159">
        <f t="shared" si="28"/>
        <v>0</v>
      </c>
      <c r="Z241" s="11">
        <f t="shared" si="29"/>
        <v>0</v>
      </c>
      <c r="AB241" s="23">
        <f t="shared" si="30"/>
        <v>0</v>
      </c>
      <c r="AC241" s="23">
        <f t="shared" si="31"/>
        <v>0</v>
      </c>
    </row>
    <row r="242" spans="1:29" x14ac:dyDescent="0.2">
      <c r="A242" s="364"/>
      <c r="B242" s="364"/>
      <c r="C242" s="165"/>
      <c r="D242" s="165"/>
      <c r="E242" s="165"/>
      <c r="F242" s="195"/>
      <c r="G242" s="165"/>
      <c r="H242" s="165"/>
      <c r="I242" s="165"/>
      <c r="J242" s="165"/>
      <c r="K242" s="77"/>
      <c r="L242" s="77"/>
      <c r="M242" s="82"/>
      <c r="N242" s="196">
        <f>VLOOKUP(M242,'Supporting Documentation'!$A$4:$J$566,10,FALSE)</f>
        <v>0</v>
      </c>
      <c r="O242" s="51"/>
      <c r="P242" s="50"/>
      <c r="Q242" s="157">
        <f>IF(O242="",0,(O242/'PPF Application'!$T$7))</f>
        <v>0</v>
      </c>
      <c r="R242" s="52">
        <f>IF(M242="", 0, (N242/'PPF Application'!$T$7)*O242)</f>
        <v>0</v>
      </c>
      <c r="S242" s="135"/>
      <c r="U242" s="159">
        <f t="shared" si="32"/>
        <v>0</v>
      </c>
      <c r="V242" s="159">
        <f t="shared" si="25"/>
        <v>0</v>
      </c>
      <c r="W242" s="159">
        <f t="shared" si="26"/>
        <v>0</v>
      </c>
      <c r="X242" s="159">
        <f t="shared" si="27"/>
        <v>0</v>
      </c>
      <c r="Y242" s="159">
        <f t="shared" si="28"/>
        <v>0</v>
      </c>
      <c r="Z242" s="11">
        <f t="shared" si="29"/>
        <v>0</v>
      </c>
      <c r="AB242" s="23">
        <f t="shared" si="30"/>
        <v>0</v>
      </c>
      <c r="AC242" s="23">
        <f t="shared" si="31"/>
        <v>0</v>
      </c>
    </row>
    <row r="243" spans="1:29" x14ac:dyDescent="0.2">
      <c r="A243" s="364"/>
      <c r="B243" s="364"/>
      <c r="C243" s="165"/>
      <c r="D243" s="165"/>
      <c r="E243" s="165"/>
      <c r="F243" s="195"/>
      <c r="G243" s="165"/>
      <c r="H243" s="165"/>
      <c r="I243" s="165"/>
      <c r="J243" s="165"/>
      <c r="K243" s="77"/>
      <c r="L243" s="77"/>
      <c r="M243" s="82"/>
      <c r="N243" s="196">
        <f>VLOOKUP(M243,'Supporting Documentation'!$A$4:$J$566,10,FALSE)</f>
        <v>0</v>
      </c>
      <c r="O243" s="51"/>
      <c r="P243" s="50"/>
      <c r="Q243" s="157">
        <f>IF(O243="",0,(O243/'PPF Application'!$T$7))</f>
        <v>0</v>
      </c>
      <c r="R243" s="52">
        <f>IF(M243="", 0, (N243/'PPF Application'!$T$7)*O243)</f>
        <v>0</v>
      </c>
      <c r="S243" s="135"/>
      <c r="U243" s="159">
        <f t="shared" si="32"/>
        <v>0</v>
      </c>
      <c r="V243" s="159">
        <f t="shared" si="25"/>
        <v>0</v>
      </c>
      <c r="W243" s="159">
        <f t="shared" si="26"/>
        <v>0</v>
      </c>
      <c r="X243" s="159">
        <f t="shared" si="27"/>
        <v>0</v>
      </c>
      <c r="Y243" s="159">
        <f t="shared" si="28"/>
        <v>0</v>
      </c>
      <c r="Z243" s="11">
        <f t="shared" si="29"/>
        <v>0</v>
      </c>
      <c r="AB243" s="23">
        <f t="shared" si="30"/>
        <v>0</v>
      </c>
      <c r="AC243" s="23">
        <f t="shared" si="31"/>
        <v>0</v>
      </c>
    </row>
    <row r="244" spans="1:29" x14ac:dyDescent="0.2">
      <c r="A244" s="364"/>
      <c r="B244" s="364"/>
      <c r="C244" s="165"/>
      <c r="D244" s="165"/>
      <c r="E244" s="165"/>
      <c r="F244" s="195"/>
      <c r="G244" s="165"/>
      <c r="H244" s="165"/>
      <c r="I244" s="165"/>
      <c r="J244" s="165"/>
      <c r="K244" s="77"/>
      <c r="L244" s="77"/>
      <c r="M244" s="82"/>
      <c r="N244" s="196">
        <f>VLOOKUP(M244,'Supporting Documentation'!$A$4:$J$566,10,FALSE)</f>
        <v>0</v>
      </c>
      <c r="O244" s="51"/>
      <c r="P244" s="50"/>
      <c r="Q244" s="157">
        <f>IF(O244="",0,(O244/'PPF Application'!$T$7))</f>
        <v>0</v>
      </c>
      <c r="R244" s="52">
        <f>IF(M244="", 0, (N244/'PPF Application'!$T$7)*O244)</f>
        <v>0</v>
      </c>
      <c r="S244" s="135"/>
      <c r="U244" s="159">
        <f t="shared" si="32"/>
        <v>0</v>
      </c>
      <c r="V244" s="159">
        <f t="shared" si="25"/>
        <v>0</v>
      </c>
      <c r="W244" s="159">
        <f t="shared" si="26"/>
        <v>0</v>
      </c>
      <c r="X244" s="159">
        <f t="shared" si="27"/>
        <v>0</v>
      </c>
      <c r="Y244" s="159">
        <f t="shared" si="28"/>
        <v>0</v>
      </c>
      <c r="Z244" s="11">
        <f t="shared" si="29"/>
        <v>0</v>
      </c>
      <c r="AB244" s="23">
        <f t="shared" si="30"/>
        <v>0</v>
      </c>
      <c r="AC244" s="23">
        <f t="shared" si="31"/>
        <v>0</v>
      </c>
    </row>
    <row r="245" spans="1:29" x14ac:dyDescent="0.2">
      <c r="A245" s="364"/>
      <c r="B245" s="364"/>
      <c r="C245" s="165"/>
      <c r="D245" s="165"/>
      <c r="E245" s="165"/>
      <c r="F245" s="195"/>
      <c r="G245" s="165"/>
      <c r="H245" s="165"/>
      <c r="I245" s="165"/>
      <c r="J245" s="165"/>
      <c r="K245" s="77"/>
      <c r="L245" s="77"/>
      <c r="M245" s="82"/>
      <c r="N245" s="196">
        <f>VLOOKUP(M245,'Supporting Documentation'!$A$4:$J$566,10,FALSE)</f>
        <v>0</v>
      </c>
      <c r="O245" s="51"/>
      <c r="P245" s="50"/>
      <c r="Q245" s="157">
        <f>IF(O245="",0,(O245/'PPF Application'!$T$7))</f>
        <v>0</v>
      </c>
      <c r="R245" s="52">
        <f>IF(M245="", 0, (N245/'PPF Application'!$T$7)*O245)</f>
        <v>0</v>
      </c>
      <c r="S245" s="135"/>
      <c r="U245" s="159">
        <f t="shared" si="32"/>
        <v>0</v>
      </c>
      <c r="V245" s="159">
        <f t="shared" si="25"/>
        <v>0</v>
      </c>
      <c r="W245" s="159">
        <f t="shared" si="26"/>
        <v>0</v>
      </c>
      <c r="X245" s="159">
        <f t="shared" si="27"/>
        <v>0</v>
      </c>
      <c r="Y245" s="159">
        <f t="shared" si="28"/>
        <v>0</v>
      </c>
      <c r="Z245" s="11">
        <f t="shared" si="29"/>
        <v>0</v>
      </c>
      <c r="AB245" s="23">
        <f t="shared" si="30"/>
        <v>0</v>
      </c>
      <c r="AC245" s="23">
        <f t="shared" si="31"/>
        <v>0</v>
      </c>
    </row>
    <row r="246" spans="1:29" x14ac:dyDescent="0.2">
      <c r="A246" s="364"/>
      <c r="B246" s="364"/>
      <c r="C246" s="165"/>
      <c r="D246" s="165"/>
      <c r="E246" s="165"/>
      <c r="F246" s="195"/>
      <c r="G246" s="165"/>
      <c r="H246" s="165"/>
      <c r="I246" s="165"/>
      <c r="J246" s="165"/>
      <c r="K246" s="77"/>
      <c r="L246" s="77"/>
      <c r="M246" s="82"/>
      <c r="N246" s="196">
        <f>VLOOKUP(M246,'Supporting Documentation'!$A$4:$J$566,10,FALSE)</f>
        <v>0</v>
      </c>
      <c r="O246" s="51"/>
      <c r="P246" s="50"/>
      <c r="Q246" s="157">
        <f>IF(O246="",0,(O246/'PPF Application'!$T$7))</f>
        <v>0</v>
      </c>
      <c r="R246" s="52">
        <f>IF(M246="", 0, (N246/'PPF Application'!$T$7)*O246)</f>
        <v>0</v>
      </c>
      <c r="S246" s="135"/>
      <c r="U246" s="159">
        <f t="shared" si="32"/>
        <v>0</v>
      </c>
      <c r="V246" s="159">
        <f t="shared" si="25"/>
        <v>0</v>
      </c>
      <c r="W246" s="159">
        <f t="shared" si="26"/>
        <v>0</v>
      </c>
      <c r="X246" s="159">
        <f t="shared" si="27"/>
        <v>0</v>
      </c>
      <c r="Y246" s="159">
        <f t="shared" si="28"/>
        <v>0</v>
      </c>
      <c r="Z246" s="11">
        <f t="shared" si="29"/>
        <v>0</v>
      </c>
      <c r="AB246" s="23">
        <f t="shared" si="30"/>
        <v>0</v>
      </c>
      <c r="AC246" s="23">
        <f t="shared" si="31"/>
        <v>0</v>
      </c>
    </row>
    <row r="247" spans="1:29" x14ac:dyDescent="0.2">
      <c r="A247" s="364"/>
      <c r="B247" s="364"/>
      <c r="C247" s="165"/>
      <c r="D247" s="165"/>
      <c r="E247" s="165"/>
      <c r="F247" s="195"/>
      <c r="G247" s="165"/>
      <c r="H247" s="165"/>
      <c r="I247" s="165"/>
      <c r="J247" s="165"/>
      <c r="K247" s="77"/>
      <c r="L247" s="77"/>
      <c r="M247" s="82"/>
      <c r="N247" s="196">
        <f>VLOOKUP(M247,'Supporting Documentation'!$A$4:$J$566,10,FALSE)</f>
        <v>0</v>
      </c>
      <c r="O247" s="51"/>
      <c r="P247" s="50"/>
      <c r="Q247" s="157">
        <f>IF(O247="",0,(O247/'PPF Application'!$T$7))</f>
        <v>0</v>
      </c>
      <c r="R247" s="52">
        <f>IF(M247="", 0, (N247/'PPF Application'!$T$7)*O247)</f>
        <v>0</v>
      </c>
      <c r="S247" s="135"/>
      <c r="U247" s="159">
        <f t="shared" si="32"/>
        <v>0</v>
      </c>
      <c r="V247" s="159">
        <f t="shared" si="25"/>
        <v>0</v>
      </c>
      <c r="W247" s="159">
        <f t="shared" si="26"/>
        <v>0</v>
      </c>
      <c r="X247" s="159">
        <f t="shared" si="27"/>
        <v>0</v>
      </c>
      <c r="Y247" s="159">
        <f t="shared" si="28"/>
        <v>0</v>
      </c>
      <c r="Z247" s="11">
        <f t="shared" si="29"/>
        <v>0</v>
      </c>
      <c r="AB247" s="23">
        <f t="shared" si="30"/>
        <v>0</v>
      </c>
      <c r="AC247" s="23">
        <f t="shared" si="31"/>
        <v>0</v>
      </c>
    </row>
    <row r="248" spans="1:29" x14ac:dyDescent="0.2">
      <c r="A248" s="364"/>
      <c r="B248" s="364"/>
      <c r="C248" s="165"/>
      <c r="D248" s="165"/>
      <c r="E248" s="165"/>
      <c r="F248" s="195"/>
      <c r="G248" s="165"/>
      <c r="H248" s="165"/>
      <c r="I248" s="165"/>
      <c r="J248" s="165"/>
      <c r="K248" s="77"/>
      <c r="L248" s="77"/>
      <c r="M248" s="82"/>
      <c r="N248" s="196">
        <f>VLOOKUP(M248,'Supporting Documentation'!$A$4:$J$566,10,FALSE)</f>
        <v>0</v>
      </c>
      <c r="O248" s="51"/>
      <c r="P248" s="50"/>
      <c r="Q248" s="157">
        <f>IF(O248="",0,(O248/'PPF Application'!$T$7))</f>
        <v>0</v>
      </c>
      <c r="R248" s="52">
        <f>IF(M248="", 0, (N248/'PPF Application'!$T$7)*O248)</f>
        <v>0</v>
      </c>
      <c r="S248" s="135"/>
      <c r="U248" s="159">
        <f t="shared" si="32"/>
        <v>0</v>
      </c>
      <c r="V248" s="159">
        <f t="shared" si="25"/>
        <v>0</v>
      </c>
      <c r="W248" s="159">
        <f t="shared" si="26"/>
        <v>0</v>
      </c>
      <c r="X248" s="159">
        <f t="shared" si="27"/>
        <v>0</v>
      </c>
      <c r="Y248" s="159">
        <f t="shared" si="28"/>
        <v>0</v>
      </c>
      <c r="Z248" s="11">
        <f t="shared" si="29"/>
        <v>0</v>
      </c>
      <c r="AB248" s="23">
        <f t="shared" si="30"/>
        <v>0</v>
      </c>
      <c r="AC248" s="23">
        <f t="shared" si="31"/>
        <v>0</v>
      </c>
    </row>
    <row r="249" spans="1:29" x14ac:dyDescent="0.2">
      <c r="A249" s="364"/>
      <c r="B249" s="364"/>
      <c r="C249" s="165"/>
      <c r="D249" s="165"/>
      <c r="E249" s="165"/>
      <c r="F249" s="195"/>
      <c r="G249" s="165"/>
      <c r="H249" s="165"/>
      <c r="I249" s="165"/>
      <c r="J249" s="165"/>
      <c r="K249" s="77"/>
      <c r="L249" s="77"/>
      <c r="M249" s="82"/>
      <c r="N249" s="196">
        <f>VLOOKUP(M249,'Supporting Documentation'!$A$4:$J$566,10,FALSE)</f>
        <v>0</v>
      </c>
      <c r="O249" s="51"/>
      <c r="P249" s="50"/>
      <c r="Q249" s="157">
        <f>IF(O249="",0,(O249/'PPF Application'!$T$7))</f>
        <v>0</v>
      </c>
      <c r="R249" s="52">
        <f>IF(M249="", 0, (N249/'PPF Application'!$T$7)*O249)</f>
        <v>0</v>
      </c>
      <c r="S249" s="135"/>
      <c r="U249" s="159">
        <f t="shared" si="32"/>
        <v>0</v>
      </c>
      <c r="V249" s="159">
        <f t="shared" si="25"/>
        <v>0</v>
      </c>
      <c r="W249" s="159">
        <f t="shared" si="26"/>
        <v>0</v>
      </c>
      <c r="X249" s="159">
        <f t="shared" si="27"/>
        <v>0</v>
      </c>
      <c r="Y249" s="159">
        <f t="shared" si="28"/>
        <v>0</v>
      </c>
      <c r="Z249" s="11">
        <f t="shared" si="29"/>
        <v>0</v>
      </c>
      <c r="AB249" s="23">
        <f t="shared" si="30"/>
        <v>0</v>
      </c>
      <c r="AC249" s="23">
        <f t="shared" si="31"/>
        <v>0</v>
      </c>
    </row>
    <row r="250" spans="1:29" x14ac:dyDescent="0.2">
      <c r="A250" s="364"/>
      <c r="B250" s="364"/>
      <c r="C250" s="165"/>
      <c r="D250" s="165"/>
      <c r="E250" s="165"/>
      <c r="F250" s="195"/>
      <c r="G250" s="165"/>
      <c r="H250" s="165"/>
      <c r="I250" s="165"/>
      <c r="J250" s="165"/>
      <c r="K250" s="77"/>
      <c r="L250" s="77"/>
      <c r="M250" s="82"/>
      <c r="N250" s="196">
        <f>VLOOKUP(M250,'Supporting Documentation'!$A$4:$J$566,10,FALSE)</f>
        <v>0</v>
      </c>
      <c r="O250" s="51"/>
      <c r="P250" s="50"/>
      <c r="Q250" s="157">
        <f>IF(O250="",0,(O250/'PPF Application'!$T$7))</f>
        <v>0</v>
      </c>
      <c r="R250" s="52">
        <f>IF(M250="", 0, (N250/'PPF Application'!$T$7)*O250)</f>
        <v>0</v>
      </c>
      <c r="S250" s="135"/>
      <c r="U250" s="159">
        <f t="shared" si="32"/>
        <v>0</v>
      </c>
      <c r="V250" s="159">
        <f t="shared" si="25"/>
        <v>0</v>
      </c>
      <c r="W250" s="159">
        <f t="shared" si="26"/>
        <v>0</v>
      </c>
      <c r="X250" s="159">
        <f t="shared" si="27"/>
        <v>0</v>
      </c>
      <c r="Y250" s="159">
        <f t="shared" si="28"/>
        <v>0</v>
      </c>
      <c r="Z250" s="11">
        <f t="shared" si="29"/>
        <v>0</v>
      </c>
      <c r="AB250" s="23">
        <f t="shared" si="30"/>
        <v>0</v>
      </c>
      <c r="AC250" s="23">
        <f t="shared" si="31"/>
        <v>0</v>
      </c>
    </row>
    <row r="251" spans="1:29" x14ac:dyDescent="0.2">
      <c r="A251" s="364"/>
      <c r="B251" s="364"/>
      <c r="C251" s="165"/>
      <c r="D251" s="165"/>
      <c r="E251" s="165"/>
      <c r="F251" s="195"/>
      <c r="G251" s="165"/>
      <c r="H251" s="165"/>
      <c r="I251" s="165"/>
      <c r="J251" s="165"/>
      <c r="K251" s="77"/>
      <c r="L251" s="77"/>
      <c r="M251" s="82"/>
      <c r="N251" s="196">
        <f>VLOOKUP(M251,'Supporting Documentation'!$A$4:$J$566,10,FALSE)</f>
        <v>0</v>
      </c>
      <c r="O251" s="51"/>
      <c r="P251" s="50"/>
      <c r="Q251" s="157">
        <f>IF(O251="",0,(O251/'PPF Application'!$T$7))</f>
        <v>0</v>
      </c>
      <c r="R251" s="52">
        <f>IF(M251="", 0, (N251/'PPF Application'!$T$7)*O251)</f>
        <v>0</v>
      </c>
      <c r="S251" s="135"/>
      <c r="U251" s="159">
        <f t="shared" si="32"/>
        <v>0</v>
      </c>
      <c r="V251" s="159">
        <f t="shared" si="25"/>
        <v>0</v>
      </c>
      <c r="W251" s="159">
        <f t="shared" si="26"/>
        <v>0</v>
      </c>
      <c r="X251" s="159">
        <f t="shared" si="27"/>
        <v>0</v>
      </c>
      <c r="Y251" s="159">
        <f t="shared" si="28"/>
        <v>0</v>
      </c>
      <c r="Z251" s="11">
        <f t="shared" si="29"/>
        <v>0</v>
      </c>
      <c r="AB251" s="23">
        <f t="shared" si="30"/>
        <v>0</v>
      </c>
      <c r="AC251" s="23">
        <f t="shared" si="31"/>
        <v>0</v>
      </c>
    </row>
    <row r="252" spans="1:29" x14ac:dyDescent="0.2">
      <c r="A252" s="364"/>
      <c r="B252" s="364"/>
      <c r="C252" s="165"/>
      <c r="D252" s="165"/>
      <c r="E252" s="165"/>
      <c r="F252" s="195"/>
      <c r="G252" s="165"/>
      <c r="H252" s="165"/>
      <c r="I252" s="165"/>
      <c r="J252" s="165"/>
      <c r="K252" s="77"/>
      <c r="L252" s="77"/>
      <c r="M252" s="82"/>
      <c r="N252" s="196">
        <f>VLOOKUP(M252,'Supporting Documentation'!$A$4:$J$566,10,FALSE)</f>
        <v>0</v>
      </c>
      <c r="O252" s="51"/>
      <c r="P252" s="50"/>
      <c r="Q252" s="157">
        <f>IF(O252="",0,(O252/'PPF Application'!$T$7))</f>
        <v>0</v>
      </c>
      <c r="R252" s="52">
        <f>IF(M252="", 0, (N252/'PPF Application'!$T$7)*O252)</f>
        <v>0</v>
      </c>
      <c r="S252" s="135"/>
      <c r="U252" s="159">
        <f t="shared" si="32"/>
        <v>0</v>
      </c>
      <c r="V252" s="159">
        <f t="shared" si="25"/>
        <v>0</v>
      </c>
      <c r="W252" s="159">
        <f t="shared" si="26"/>
        <v>0</v>
      </c>
      <c r="X252" s="159">
        <f t="shared" si="27"/>
        <v>0</v>
      </c>
      <c r="Y252" s="159">
        <f t="shared" si="28"/>
        <v>0</v>
      </c>
      <c r="Z252" s="11">
        <f t="shared" si="29"/>
        <v>0</v>
      </c>
      <c r="AB252" s="23">
        <f t="shared" si="30"/>
        <v>0</v>
      </c>
      <c r="AC252" s="23">
        <f t="shared" si="31"/>
        <v>0</v>
      </c>
    </row>
    <row r="253" spans="1:29" x14ac:dyDescent="0.2">
      <c r="A253" s="364"/>
      <c r="B253" s="364"/>
      <c r="C253" s="165"/>
      <c r="D253" s="165"/>
      <c r="E253" s="165"/>
      <c r="F253" s="195"/>
      <c r="G253" s="165"/>
      <c r="H253" s="165"/>
      <c r="I253" s="165"/>
      <c r="J253" s="165"/>
      <c r="K253" s="77"/>
      <c r="L253" s="77"/>
      <c r="M253" s="82"/>
      <c r="N253" s="196">
        <f>VLOOKUP(M253,'Supporting Documentation'!$A$4:$J$566,10,FALSE)</f>
        <v>0</v>
      </c>
      <c r="O253" s="51"/>
      <c r="P253" s="50"/>
      <c r="Q253" s="157">
        <f>IF(O253="",0,(O253/'PPF Application'!$T$7))</f>
        <v>0</v>
      </c>
      <c r="R253" s="52">
        <f>IF(M253="", 0, (N253/'PPF Application'!$T$7)*O253)</f>
        <v>0</v>
      </c>
      <c r="S253" s="135"/>
      <c r="U253" s="159">
        <f t="shared" si="32"/>
        <v>0</v>
      </c>
      <c r="V253" s="159">
        <f t="shared" si="25"/>
        <v>0</v>
      </c>
      <c r="W253" s="159">
        <f t="shared" si="26"/>
        <v>0</v>
      </c>
      <c r="X253" s="159">
        <f t="shared" si="27"/>
        <v>0</v>
      </c>
      <c r="Y253" s="159">
        <f t="shared" si="28"/>
        <v>0</v>
      </c>
      <c r="Z253" s="11">
        <f t="shared" si="29"/>
        <v>0</v>
      </c>
      <c r="AB253" s="23">
        <f t="shared" si="30"/>
        <v>0</v>
      </c>
      <c r="AC253" s="23">
        <f t="shared" si="31"/>
        <v>0</v>
      </c>
    </row>
    <row r="254" spans="1:29" x14ac:dyDescent="0.2">
      <c r="A254" s="364"/>
      <c r="B254" s="364"/>
      <c r="C254" s="165"/>
      <c r="D254" s="165"/>
      <c r="E254" s="165"/>
      <c r="F254" s="195"/>
      <c r="G254" s="165"/>
      <c r="H254" s="165"/>
      <c r="I254" s="165"/>
      <c r="J254" s="165"/>
      <c r="K254" s="77"/>
      <c r="L254" s="77"/>
      <c r="M254" s="82"/>
      <c r="N254" s="196">
        <f>VLOOKUP(M254,'Supporting Documentation'!$A$4:$J$566,10,FALSE)</f>
        <v>0</v>
      </c>
      <c r="O254" s="51"/>
      <c r="P254" s="50"/>
      <c r="Q254" s="157">
        <f>IF(O254="",0,(O254/'PPF Application'!$T$7))</f>
        <v>0</v>
      </c>
      <c r="R254" s="52">
        <f>IF(M254="", 0, (N254/'PPF Application'!$T$7)*O254)</f>
        <v>0</v>
      </c>
      <c r="S254" s="135"/>
      <c r="U254" s="159">
        <f t="shared" si="32"/>
        <v>0</v>
      </c>
      <c r="V254" s="159">
        <f t="shared" si="25"/>
        <v>0</v>
      </c>
      <c r="W254" s="159">
        <f t="shared" si="26"/>
        <v>0</v>
      </c>
      <c r="X254" s="159">
        <f t="shared" si="27"/>
        <v>0</v>
      </c>
      <c r="Y254" s="159">
        <f t="shared" si="28"/>
        <v>0</v>
      </c>
      <c r="Z254" s="11">
        <f t="shared" si="29"/>
        <v>0</v>
      </c>
      <c r="AB254" s="23">
        <f t="shared" si="30"/>
        <v>0</v>
      </c>
      <c r="AC254" s="23">
        <f t="shared" si="31"/>
        <v>0</v>
      </c>
    </row>
    <row r="255" spans="1:29" x14ac:dyDescent="0.2">
      <c r="A255" s="364"/>
      <c r="B255" s="364"/>
      <c r="C255" s="165"/>
      <c r="D255" s="165"/>
      <c r="E255" s="165"/>
      <c r="F255" s="195"/>
      <c r="G255" s="165"/>
      <c r="H255" s="165"/>
      <c r="I255" s="165"/>
      <c r="J255" s="165"/>
      <c r="K255" s="77"/>
      <c r="L255" s="77"/>
      <c r="M255" s="82"/>
      <c r="N255" s="196">
        <f>VLOOKUP(M255,'Supporting Documentation'!$A$4:$J$566,10,FALSE)</f>
        <v>0</v>
      </c>
      <c r="O255" s="51"/>
      <c r="P255" s="50"/>
      <c r="Q255" s="157">
        <f>IF(O255="",0,(O255/'PPF Application'!$T$7))</f>
        <v>0</v>
      </c>
      <c r="R255" s="52">
        <f>IF(M255="", 0, (N255/'PPF Application'!$T$7)*O255)</f>
        <v>0</v>
      </c>
      <c r="S255" s="135"/>
      <c r="U255" s="159">
        <f t="shared" si="32"/>
        <v>0</v>
      </c>
      <c r="V255" s="159">
        <f t="shared" si="25"/>
        <v>0</v>
      </c>
      <c r="W255" s="159">
        <f t="shared" si="26"/>
        <v>0</v>
      </c>
      <c r="X255" s="159">
        <f t="shared" si="27"/>
        <v>0</v>
      </c>
      <c r="Y255" s="159">
        <f t="shared" si="28"/>
        <v>0</v>
      </c>
      <c r="Z255" s="11">
        <f t="shared" si="29"/>
        <v>0</v>
      </c>
      <c r="AB255" s="23">
        <f t="shared" si="30"/>
        <v>0</v>
      </c>
      <c r="AC255" s="23">
        <f t="shared" si="31"/>
        <v>0</v>
      </c>
    </row>
    <row r="256" spans="1:29" x14ac:dyDescent="0.2">
      <c r="A256" s="364"/>
      <c r="B256" s="364"/>
      <c r="C256" s="165"/>
      <c r="D256" s="165"/>
      <c r="E256" s="165"/>
      <c r="F256" s="195"/>
      <c r="G256" s="165"/>
      <c r="H256" s="165"/>
      <c r="I256" s="165"/>
      <c r="J256" s="165"/>
      <c r="K256" s="77"/>
      <c r="L256" s="77"/>
      <c r="M256" s="82"/>
      <c r="N256" s="196">
        <f>VLOOKUP(M256,'Supporting Documentation'!$A$4:$J$566,10,FALSE)</f>
        <v>0</v>
      </c>
      <c r="O256" s="51"/>
      <c r="P256" s="50"/>
      <c r="Q256" s="157">
        <f>IF(O256="",0,(O256/'PPF Application'!$T$7))</f>
        <v>0</v>
      </c>
      <c r="R256" s="52">
        <f>IF(M256="", 0, (N256/'PPF Application'!$T$7)*O256)</f>
        <v>0</v>
      </c>
      <c r="S256" s="135"/>
      <c r="U256" s="159">
        <f t="shared" si="32"/>
        <v>0</v>
      </c>
      <c r="V256" s="159">
        <f t="shared" si="25"/>
        <v>0</v>
      </c>
      <c r="W256" s="159">
        <f t="shared" si="26"/>
        <v>0</v>
      </c>
      <c r="X256" s="159">
        <f t="shared" si="27"/>
        <v>0</v>
      </c>
      <c r="Y256" s="159">
        <f t="shared" si="28"/>
        <v>0</v>
      </c>
      <c r="Z256" s="11">
        <f t="shared" si="29"/>
        <v>0</v>
      </c>
      <c r="AB256" s="23">
        <f t="shared" si="30"/>
        <v>0</v>
      </c>
      <c r="AC256" s="23">
        <f t="shared" si="31"/>
        <v>0</v>
      </c>
    </row>
    <row r="257" spans="1:29" x14ac:dyDescent="0.2">
      <c r="A257" s="364"/>
      <c r="B257" s="364"/>
      <c r="C257" s="165"/>
      <c r="D257" s="165"/>
      <c r="E257" s="165"/>
      <c r="F257" s="195"/>
      <c r="G257" s="165"/>
      <c r="H257" s="165"/>
      <c r="I257" s="165"/>
      <c r="J257" s="165"/>
      <c r="K257" s="77"/>
      <c r="L257" s="77"/>
      <c r="M257" s="82"/>
      <c r="N257" s="196">
        <f>VLOOKUP(M257,'Supporting Documentation'!$A$4:$J$566,10,FALSE)</f>
        <v>0</v>
      </c>
      <c r="O257" s="51"/>
      <c r="P257" s="50"/>
      <c r="Q257" s="157">
        <f>IF(O257="",0,(O257/'PPF Application'!$T$7))</f>
        <v>0</v>
      </c>
      <c r="R257" s="52">
        <f>IF(M257="", 0, (N257/'PPF Application'!$T$7)*O257)</f>
        <v>0</v>
      </c>
      <c r="S257" s="135"/>
      <c r="U257" s="159">
        <f t="shared" si="32"/>
        <v>0</v>
      </c>
      <c r="V257" s="159">
        <f t="shared" si="25"/>
        <v>0</v>
      </c>
      <c r="W257" s="159">
        <f t="shared" si="26"/>
        <v>0</v>
      </c>
      <c r="X257" s="159">
        <f t="shared" si="27"/>
        <v>0</v>
      </c>
      <c r="Y257" s="159">
        <f t="shared" si="28"/>
        <v>0</v>
      </c>
      <c r="Z257" s="11">
        <f t="shared" si="29"/>
        <v>0</v>
      </c>
      <c r="AB257" s="23">
        <f t="shared" si="30"/>
        <v>0</v>
      </c>
      <c r="AC257" s="23">
        <f t="shared" si="31"/>
        <v>0</v>
      </c>
    </row>
    <row r="258" spans="1:29" x14ac:dyDescent="0.2">
      <c r="A258" s="364"/>
      <c r="B258" s="364"/>
      <c r="C258" s="165"/>
      <c r="D258" s="165"/>
      <c r="E258" s="165"/>
      <c r="F258" s="195"/>
      <c r="G258" s="165"/>
      <c r="H258" s="165"/>
      <c r="I258" s="165"/>
      <c r="J258" s="165"/>
      <c r="K258" s="77"/>
      <c r="L258" s="77"/>
      <c r="M258" s="82"/>
      <c r="N258" s="196">
        <f>VLOOKUP(M258,'Supporting Documentation'!$A$4:$J$566,10,FALSE)</f>
        <v>0</v>
      </c>
      <c r="O258" s="51"/>
      <c r="P258" s="50"/>
      <c r="Q258" s="157">
        <f>IF(O258="",0,(O258/'PPF Application'!$T$7))</f>
        <v>0</v>
      </c>
      <c r="R258" s="52">
        <f>IF(M258="", 0, (N258/'PPF Application'!$T$7)*O258)</f>
        <v>0</v>
      </c>
      <c r="S258" s="135"/>
      <c r="U258" s="159">
        <f t="shared" si="32"/>
        <v>0</v>
      </c>
      <c r="V258" s="159">
        <f t="shared" si="25"/>
        <v>0</v>
      </c>
      <c r="W258" s="159">
        <f t="shared" si="26"/>
        <v>0</v>
      </c>
      <c r="X258" s="159">
        <f t="shared" si="27"/>
        <v>0</v>
      </c>
      <c r="Y258" s="159">
        <f t="shared" si="28"/>
        <v>0</v>
      </c>
      <c r="Z258" s="11">
        <f t="shared" si="29"/>
        <v>0</v>
      </c>
      <c r="AB258" s="23">
        <f t="shared" si="30"/>
        <v>0</v>
      </c>
      <c r="AC258" s="23">
        <f t="shared" si="31"/>
        <v>0</v>
      </c>
    </row>
    <row r="259" spans="1:29" x14ac:dyDescent="0.2">
      <c r="A259" s="364"/>
      <c r="B259" s="364"/>
      <c r="C259" s="165"/>
      <c r="D259" s="165"/>
      <c r="E259" s="165"/>
      <c r="F259" s="195"/>
      <c r="G259" s="165"/>
      <c r="H259" s="165"/>
      <c r="I259" s="165"/>
      <c r="J259" s="165"/>
      <c r="K259" s="77"/>
      <c r="L259" s="77"/>
      <c r="M259" s="82"/>
      <c r="N259" s="196">
        <f>VLOOKUP(M259,'Supporting Documentation'!$A$4:$J$566,10,FALSE)</f>
        <v>0</v>
      </c>
      <c r="O259" s="51"/>
      <c r="P259" s="50"/>
      <c r="Q259" s="157">
        <f>IF(O259="",0,(O259/'PPF Application'!$T$7))</f>
        <v>0</v>
      </c>
      <c r="R259" s="52">
        <f>IF(M259="", 0, (N259/'PPF Application'!$T$7)*O259)</f>
        <v>0</v>
      </c>
      <c r="S259" s="135"/>
      <c r="U259" s="159">
        <f t="shared" si="32"/>
        <v>0</v>
      </c>
      <c r="V259" s="159">
        <f t="shared" si="25"/>
        <v>0</v>
      </c>
      <c r="W259" s="159">
        <f t="shared" si="26"/>
        <v>0</v>
      </c>
      <c r="X259" s="159">
        <f t="shared" si="27"/>
        <v>0</v>
      </c>
      <c r="Y259" s="159">
        <f t="shared" si="28"/>
        <v>0</v>
      </c>
      <c r="Z259" s="11">
        <f t="shared" si="29"/>
        <v>0</v>
      </c>
      <c r="AB259" s="23">
        <f t="shared" si="30"/>
        <v>0</v>
      </c>
      <c r="AC259" s="23">
        <f t="shared" si="31"/>
        <v>0</v>
      </c>
    </row>
    <row r="260" spans="1:29" x14ac:dyDescent="0.2">
      <c r="A260" s="364"/>
      <c r="B260" s="364"/>
      <c r="C260" s="165"/>
      <c r="D260" s="165"/>
      <c r="E260" s="165"/>
      <c r="F260" s="195"/>
      <c r="G260" s="165"/>
      <c r="H260" s="165"/>
      <c r="I260" s="165"/>
      <c r="J260" s="165"/>
      <c r="K260" s="77"/>
      <c r="L260" s="77"/>
      <c r="M260" s="82"/>
      <c r="N260" s="196">
        <f>VLOOKUP(M260,'Supporting Documentation'!$A$4:$J$566,10,FALSE)</f>
        <v>0</v>
      </c>
      <c r="O260" s="51"/>
      <c r="P260" s="50"/>
      <c r="Q260" s="157">
        <f>IF(O260="",0,(O260/'PPF Application'!$T$7))</f>
        <v>0</v>
      </c>
      <c r="R260" s="52">
        <f>IF(M260="", 0, (N260/'PPF Application'!$T$7)*O260)</f>
        <v>0</v>
      </c>
      <c r="S260" s="135"/>
      <c r="U260" s="159">
        <f t="shared" si="32"/>
        <v>0</v>
      </c>
      <c r="V260" s="159">
        <f t="shared" si="25"/>
        <v>0</v>
      </c>
      <c r="W260" s="159">
        <f t="shared" si="26"/>
        <v>0</v>
      </c>
      <c r="X260" s="159">
        <f t="shared" si="27"/>
        <v>0</v>
      </c>
      <c r="Y260" s="159">
        <f t="shared" si="28"/>
        <v>0</v>
      </c>
      <c r="Z260" s="11">
        <f t="shared" si="29"/>
        <v>0</v>
      </c>
      <c r="AB260" s="23">
        <f t="shared" si="30"/>
        <v>0</v>
      </c>
      <c r="AC260" s="23">
        <f t="shared" si="31"/>
        <v>0</v>
      </c>
    </row>
    <row r="261" spans="1:29" x14ac:dyDescent="0.2">
      <c r="A261" s="364"/>
      <c r="B261" s="364"/>
      <c r="C261" s="165"/>
      <c r="D261" s="165"/>
      <c r="E261" s="165"/>
      <c r="F261" s="195"/>
      <c r="G261" s="165"/>
      <c r="H261" s="165"/>
      <c r="I261" s="165"/>
      <c r="J261" s="165"/>
      <c r="K261" s="77"/>
      <c r="L261" s="77"/>
      <c r="M261" s="82"/>
      <c r="N261" s="196">
        <f>VLOOKUP(M261,'Supporting Documentation'!$A$4:$J$566,10,FALSE)</f>
        <v>0</v>
      </c>
      <c r="O261" s="51"/>
      <c r="P261" s="50"/>
      <c r="Q261" s="157">
        <f>IF(O261="",0,(O261/'PPF Application'!$T$7))</f>
        <v>0</v>
      </c>
      <c r="R261" s="52">
        <f>IF(M261="", 0, (N261/'PPF Application'!$T$7)*O261)</f>
        <v>0</v>
      </c>
      <c r="S261" s="135"/>
      <c r="U261" s="159">
        <f t="shared" si="32"/>
        <v>0</v>
      </c>
      <c r="V261" s="159">
        <f t="shared" si="25"/>
        <v>0</v>
      </c>
      <c r="W261" s="159">
        <f t="shared" si="26"/>
        <v>0</v>
      </c>
      <c r="X261" s="159">
        <f t="shared" si="27"/>
        <v>0</v>
      </c>
      <c r="Y261" s="159">
        <f t="shared" si="28"/>
        <v>0</v>
      </c>
      <c r="Z261" s="11">
        <f t="shared" si="29"/>
        <v>0</v>
      </c>
      <c r="AB261" s="23">
        <f t="shared" si="30"/>
        <v>0</v>
      </c>
      <c r="AC261" s="23">
        <f t="shared" si="31"/>
        <v>0</v>
      </c>
    </row>
    <row r="262" spans="1:29" x14ac:dyDescent="0.2">
      <c r="A262" s="364"/>
      <c r="B262" s="364"/>
      <c r="C262" s="165"/>
      <c r="D262" s="165"/>
      <c r="E262" s="165"/>
      <c r="F262" s="195"/>
      <c r="G262" s="165"/>
      <c r="H262" s="165"/>
      <c r="I262" s="165"/>
      <c r="J262" s="165"/>
      <c r="K262" s="77"/>
      <c r="L262" s="77"/>
      <c r="M262" s="82"/>
      <c r="N262" s="196">
        <f>VLOOKUP(M262,'Supporting Documentation'!$A$4:$J$566,10,FALSE)</f>
        <v>0</v>
      </c>
      <c r="O262" s="51"/>
      <c r="P262" s="50"/>
      <c r="Q262" s="157">
        <f>IF(O262="",0,(O262/'PPF Application'!$T$7))</f>
        <v>0</v>
      </c>
      <c r="R262" s="52">
        <f>IF(M262="", 0, (N262/'PPF Application'!$T$7)*O262)</f>
        <v>0</v>
      </c>
      <c r="S262" s="135"/>
      <c r="U262" s="159">
        <f t="shared" si="32"/>
        <v>0</v>
      </c>
      <c r="V262" s="159">
        <f t="shared" ref="V262:V325" si="33">IF(AND(C262="x",G262="x"),1,0)</f>
        <v>0</v>
      </c>
      <c r="W262" s="159">
        <f t="shared" ref="W262:W325" si="34">IF(AND(D262="x",G262="x"),1,0)</f>
        <v>0</v>
      </c>
      <c r="X262" s="159">
        <f t="shared" ref="X262:X325" si="35">IF(AND(E262="x",G262="x"),1,0)</f>
        <v>0</v>
      </c>
      <c r="Y262" s="159">
        <f t="shared" ref="Y262:Y325" si="36">IF(OR(M262="UNK",M262="TPR",M262="ORP",M262="INC",M262="OTS"),1,0)</f>
        <v>0</v>
      </c>
      <c r="Z262" s="11">
        <f t="shared" ref="Z262:Z325" si="37">IF((AND(AND(AND(K262&lt;=$AA$5,L262&gt;=$AA$5,K262&lt;&gt;"",G262&lt;&gt;"")))),1,0)</f>
        <v>0</v>
      </c>
      <c r="AB262" s="23">
        <f t="shared" ref="AB262:AB325" si="38">IF(H262="x",Q262,0)</f>
        <v>0</v>
      </c>
      <c r="AC262" s="23">
        <f t="shared" ref="AC262:AC325" si="39">IF(P262="x", Q262, 0)</f>
        <v>0</v>
      </c>
    </row>
    <row r="263" spans="1:29" x14ac:dyDescent="0.2">
      <c r="A263" s="364"/>
      <c r="B263" s="364"/>
      <c r="C263" s="165"/>
      <c r="D263" s="165"/>
      <c r="E263" s="165"/>
      <c r="F263" s="195"/>
      <c r="G263" s="165"/>
      <c r="H263" s="165"/>
      <c r="I263" s="165"/>
      <c r="J263" s="165"/>
      <c r="K263" s="77"/>
      <c r="L263" s="77"/>
      <c r="M263" s="82"/>
      <c r="N263" s="196">
        <f>VLOOKUP(M263,'Supporting Documentation'!$A$4:$J$566,10,FALSE)</f>
        <v>0</v>
      </c>
      <c r="O263" s="51"/>
      <c r="P263" s="50"/>
      <c r="Q263" s="157">
        <f>IF(O263="",0,(O263/'PPF Application'!$T$7))</f>
        <v>0</v>
      </c>
      <c r="R263" s="52">
        <f>IF(M263="", 0, (N263/'PPF Application'!$T$7)*O263)</f>
        <v>0</v>
      </c>
      <c r="S263" s="135"/>
      <c r="U263" s="159">
        <f t="shared" ref="U263:U326" si="40">IF(AND(A263="x",G263="x"),1,0)</f>
        <v>0</v>
      </c>
      <c r="V263" s="159">
        <f t="shared" si="33"/>
        <v>0</v>
      </c>
      <c r="W263" s="159">
        <f t="shared" si="34"/>
        <v>0</v>
      </c>
      <c r="X263" s="159">
        <f t="shared" si="35"/>
        <v>0</v>
      </c>
      <c r="Y263" s="159">
        <f t="shared" si="36"/>
        <v>0</v>
      </c>
      <c r="Z263" s="11">
        <f t="shared" si="37"/>
        <v>0</v>
      </c>
      <c r="AB263" s="23">
        <f t="shared" si="38"/>
        <v>0</v>
      </c>
      <c r="AC263" s="23">
        <f t="shared" si="39"/>
        <v>0</v>
      </c>
    </row>
    <row r="264" spans="1:29" x14ac:dyDescent="0.2">
      <c r="A264" s="364"/>
      <c r="B264" s="364"/>
      <c r="C264" s="165"/>
      <c r="D264" s="165"/>
      <c r="E264" s="165"/>
      <c r="F264" s="195"/>
      <c r="G264" s="165"/>
      <c r="H264" s="165"/>
      <c r="I264" s="165"/>
      <c r="J264" s="165"/>
      <c r="K264" s="77"/>
      <c r="L264" s="77"/>
      <c r="M264" s="82"/>
      <c r="N264" s="196">
        <f>VLOOKUP(M264,'Supporting Documentation'!$A$4:$J$566,10,FALSE)</f>
        <v>0</v>
      </c>
      <c r="O264" s="51"/>
      <c r="P264" s="50"/>
      <c r="Q264" s="157">
        <f>IF(O264="",0,(O264/'PPF Application'!$T$7))</f>
        <v>0</v>
      </c>
      <c r="R264" s="52">
        <f>IF(M264="", 0, (N264/'PPF Application'!$T$7)*O264)</f>
        <v>0</v>
      </c>
      <c r="S264" s="135"/>
      <c r="U264" s="159">
        <f t="shared" si="40"/>
        <v>0</v>
      </c>
      <c r="V264" s="159">
        <f t="shared" si="33"/>
        <v>0</v>
      </c>
      <c r="W264" s="159">
        <f t="shared" si="34"/>
        <v>0</v>
      </c>
      <c r="X264" s="159">
        <f t="shared" si="35"/>
        <v>0</v>
      </c>
      <c r="Y264" s="159">
        <f t="shared" si="36"/>
        <v>0</v>
      </c>
      <c r="Z264" s="11">
        <f t="shared" si="37"/>
        <v>0</v>
      </c>
      <c r="AB264" s="23">
        <f t="shared" si="38"/>
        <v>0</v>
      </c>
      <c r="AC264" s="23">
        <f t="shared" si="39"/>
        <v>0</v>
      </c>
    </row>
    <row r="265" spans="1:29" x14ac:dyDescent="0.2">
      <c r="A265" s="364"/>
      <c r="B265" s="364"/>
      <c r="C265" s="165"/>
      <c r="D265" s="165"/>
      <c r="E265" s="165"/>
      <c r="F265" s="195"/>
      <c r="G265" s="165"/>
      <c r="H265" s="165"/>
      <c r="I265" s="165"/>
      <c r="J265" s="165"/>
      <c r="K265" s="77"/>
      <c r="L265" s="77"/>
      <c r="M265" s="82"/>
      <c r="N265" s="196">
        <f>VLOOKUP(M265,'Supporting Documentation'!$A$4:$J$566,10,FALSE)</f>
        <v>0</v>
      </c>
      <c r="O265" s="51"/>
      <c r="P265" s="50"/>
      <c r="Q265" s="157">
        <f>IF(O265="",0,(O265/'PPF Application'!$T$7))</f>
        <v>0</v>
      </c>
      <c r="R265" s="52">
        <f>IF(M265="", 0, (N265/'PPF Application'!$T$7)*O265)</f>
        <v>0</v>
      </c>
      <c r="S265" s="135"/>
      <c r="U265" s="159">
        <f t="shared" si="40"/>
        <v>0</v>
      </c>
      <c r="V265" s="159">
        <f t="shared" si="33"/>
        <v>0</v>
      </c>
      <c r="W265" s="159">
        <f t="shared" si="34"/>
        <v>0</v>
      </c>
      <c r="X265" s="159">
        <f t="shared" si="35"/>
        <v>0</v>
      </c>
      <c r="Y265" s="159">
        <f t="shared" si="36"/>
        <v>0</v>
      </c>
      <c r="Z265" s="11">
        <f t="shared" si="37"/>
        <v>0</v>
      </c>
      <c r="AB265" s="23">
        <f t="shared" si="38"/>
        <v>0</v>
      </c>
      <c r="AC265" s="23">
        <f t="shared" si="39"/>
        <v>0</v>
      </c>
    </row>
    <row r="266" spans="1:29" x14ac:dyDescent="0.2">
      <c r="A266" s="364"/>
      <c r="B266" s="364"/>
      <c r="C266" s="165"/>
      <c r="D266" s="165"/>
      <c r="E266" s="165"/>
      <c r="F266" s="195"/>
      <c r="G266" s="165"/>
      <c r="H266" s="165"/>
      <c r="I266" s="165"/>
      <c r="J266" s="165"/>
      <c r="K266" s="77"/>
      <c r="L266" s="77"/>
      <c r="M266" s="82"/>
      <c r="N266" s="196">
        <f>VLOOKUP(M266,'Supporting Documentation'!$A$4:$J$566,10,FALSE)</f>
        <v>0</v>
      </c>
      <c r="O266" s="51"/>
      <c r="P266" s="50"/>
      <c r="Q266" s="157">
        <f>IF(O266="",0,(O266/'PPF Application'!$T$7))</f>
        <v>0</v>
      </c>
      <c r="R266" s="52">
        <f>IF(M266="", 0, (N266/'PPF Application'!$T$7)*O266)</f>
        <v>0</v>
      </c>
      <c r="S266" s="135"/>
      <c r="U266" s="159">
        <f t="shared" si="40"/>
        <v>0</v>
      </c>
      <c r="V266" s="159">
        <f t="shared" si="33"/>
        <v>0</v>
      </c>
      <c r="W266" s="159">
        <f t="shared" si="34"/>
        <v>0</v>
      </c>
      <c r="X266" s="159">
        <f t="shared" si="35"/>
        <v>0</v>
      </c>
      <c r="Y266" s="159">
        <f t="shared" si="36"/>
        <v>0</v>
      </c>
      <c r="Z266" s="11">
        <f t="shared" si="37"/>
        <v>0</v>
      </c>
      <c r="AB266" s="23">
        <f t="shared" si="38"/>
        <v>0</v>
      </c>
      <c r="AC266" s="23">
        <f t="shared" si="39"/>
        <v>0</v>
      </c>
    </row>
    <row r="267" spans="1:29" x14ac:dyDescent="0.2">
      <c r="A267" s="364"/>
      <c r="B267" s="364"/>
      <c r="C267" s="165"/>
      <c r="D267" s="165"/>
      <c r="E267" s="165"/>
      <c r="F267" s="195"/>
      <c r="G267" s="165"/>
      <c r="H267" s="165"/>
      <c r="I267" s="165"/>
      <c r="J267" s="165"/>
      <c r="K267" s="77"/>
      <c r="L267" s="77"/>
      <c r="M267" s="82"/>
      <c r="N267" s="196">
        <f>VLOOKUP(M267,'Supporting Documentation'!$A$4:$J$566,10,FALSE)</f>
        <v>0</v>
      </c>
      <c r="O267" s="51"/>
      <c r="P267" s="50"/>
      <c r="Q267" s="157">
        <f>IF(O267="",0,(O267/'PPF Application'!$T$7))</f>
        <v>0</v>
      </c>
      <c r="R267" s="52">
        <f>IF(M267="", 0, (N267/'PPF Application'!$T$7)*O267)</f>
        <v>0</v>
      </c>
      <c r="S267" s="135"/>
      <c r="U267" s="159">
        <f t="shared" si="40"/>
        <v>0</v>
      </c>
      <c r="V267" s="159">
        <f t="shared" si="33"/>
        <v>0</v>
      </c>
      <c r="W267" s="159">
        <f t="shared" si="34"/>
        <v>0</v>
      </c>
      <c r="X267" s="159">
        <f t="shared" si="35"/>
        <v>0</v>
      </c>
      <c r="Y267" s="159">
        <f t="shared" si="36"/>
        <v>0</v>
      </c>
      <c r="Z267" s="11">
        <f t="shared" si="37"/>
        <v>0</v>
      </c>
      <c r="AB267" s="23">
        <f t="shared" si="38"/>
        <v>0</v>
      </c>
      <c r="AC267" s="23">
        <f t="shared" si="39"/>
        <v>0</v>
      </c>
    </row>
    <row r="268" spans="1:29" x14ac:dyDescent="0.2">
      <c r="A268" s="364"/>
      <c r="B268" s="364"/>
      <c r="C268" s="165"/>
      <c r="D268" s="165"/>
      <c r="E268" s="165"/>
      <c r="F268" s="195"/>
      <c r="G268" s="165"/>
      <c r="H268" s="165"/>
      <c r="I268" s="165"/>
      <c r="J268" s="165"/>
      <c r="K268" s="77"/>
      <c r="L268" s="77"/>
      <c r="M268" s="82"/>
      <c r="N268" s="196">
        <f>VLOOKUP(M268,'Supporting Documentation'!$A$4:$J$566,10,FALSE)</f>
        <v>0</v>
      </c>
      <c r="O268" s="51"/>
      <c r="P268" s="50"/>
      <c r="Q268" s="157">
        <f>IF(O268="",0,(O268/'PPF Application'!$T$7))</f>
        <v>0</v>
      </c>
      <c r="R268" s="52">
        <f>IF(M268="", 0, (N268/'PPF Application'!$T$7)*O268)</f>
        <v>0</v>
      </c>
      <c r="S268" s="135"/>
      <c r="U268" s="159">
        <f t="shared" si="40"/>
        <v>0</v>
      </c>
      <c r="V268" s="159">
        <f t="shared" si="33"/>
        <v>0</v>
      </c>
      <c r="W268" s="159">
        <f t="shared" si="34"/>
        <v>0</v>
      </c>
      <c r="X268" s="159">
        <f t="shared" si="35"/>
        <v>0</v>
      </c>
      <c r="Y268" s="159">
        <f t="shared" si="36"/>
        <v>0</v>
      </c>
      <c r="Z268" s="11">
        <f t="shared" si="37"/>
        <v>0</v>
      </c>
      <c r="AB268" s="23">
        <f t="shared" si="38"/>
        <v>0</v>
      </c>
      <c r="AC268" s="23">
        <f t="shared" si="39"/>
        <v>0</v>
      </c>
    </row>
    <row r="269" spans="1:29" x14ac:dyDescent="0.2">
      <c r="A269" s="364"/>
      <c r="B269" s="364"/>
      <c r="C269" s="165"/>
      <c r="D269" s="165"/>
      <c r="E269" s="165"/>
      <c r="F269" s="195"/>
      <c r="G269" s="165"/>
      <c r="H269" s="165"/>
      <c r="I269" s="165"/>
      <c r="J269" s="165"/>
      <c r="K269" s="77"/>
      <c r="L269" s="77"/>
      <c r="M269" s="82"/>
      <c r="N269" s="196">
        <f>VLOOKUP(M269,'Supporting Documentation'!$A$4:$J$566,10,FALSE)</f>
        <v>0</v>
      </c>
      <c r="O269" s="51"/>
      <c r="P269" s="50"/>
      <c r="Q269" s="157">
        <f>IF(O269="",0,(O269/'PPF Application'!$T$7))</f>
        <v>0</v>
      </c>
      <c r="R269" s="52">
        <f>IF(M269="", 0, (N269/'PPF Application'!$T$7)*O269)</f>
        <v>0</v>
      </c>
      <c r="S269" s="135"/>
      <c r="U269" s="159">
        <f t="shared" si="40"/>
        <v>0</v>
      </c>
      <c r="V269" s="159">
        <f t="shared" si="33"/>
        <v>0</v>
      </c>
      <c r="W269" s="159">
        <f t="shared" si="34"/>
        <v>0</v>
      </c>
      <c r="X269" s="159">
        <f t="shared" si="35"/>
        <v>0</v>
      </c>
      <c r="Y269" s="159">
        <f t="shared" si="36"/>
        <v>0</v>
      </c>
      <c r="Z269" s="11">
        <f t="shared" si="37"/>
        <v>0</v>
      </c>
      <c r="AB269" s="23">
        <f t="shared" si="38"/>
        <v>0</v>
      </c>
      <c r="AC269" s="23">
        <f t="shared" si="39"/>
        <v>0</v>
      </c>
    </row>
    <row r="270" spans="1:29" x14ac:dyDescent="0.2">
      <c r="A270" s="364"/>
      <c r="B270" s="364"/>
      <c r="C270" s="165"/>
      <c r="D270" s="165"/>
      <c r="E270" s="165"/>
      <c r="F270" s="195"/>
      <c r="G270" s="165"/>
      <c r="H270" s="165"/>
      <c r="I270" s="165"/>
      <c r="J270" s="165"/>
      <c r="K270" s="77"/>
      <c r="L270" s="77"/>
      <c r="M270" s="82"/>
      <c r="N270" s="196">
        <f>VLOOKUP(M270,'Supporting Documentation'!$A$4:$J$566,10,FALSE)</f>
        <v>0</v>
      </c>
      <c r="O270" s="51"/>
      <c r="P270" s="50"/>
      <c r="Q270" s="157">
        <f>IF(O270="",0,(O270/'PPF Application'!$T$7))</f>
        <v>0</v>
      </c>
      <c r="R270" s="52">
        <f>IF(M270="", 0, (N270/'PPF Application'!$T$7)*O270)</f>
        <v>0</v>
      </c>
      <c r="S270" s="135"/>
      <c r="U270" s="159">
        <f t="shared" si="40"/>
        <v>0</v>
      </c>
      <c r="V270" s="159">
        <f t="shared" si="33"/>
        <v>0</v>
      </c>
      <c r="W270" s="159">
        <f t="shared" si="34"/>
        <v>0</v>
      </c>
      <c r="X270" s="159">
        <f t="shared" si="35"/>
        <v>0</v>
      </c>
      <c r="Y270" s="159">
        <f t="shared" si="36"/>
        <v>0</v>
      </c>
      <c r="Z270" s="11">
        <f t="shared" si="37"/>
        <v>0</v>
      </c>
      <c r="AB270" s="23">
        <f t="shared" si="38"/>
        <v>0</v>
      </c>
      <c r="AC270" s="23">
        <f t="shared" si="39"/>
        <v>0</v>
      </c>
    </row>
    <row r="271" spans="1:29" x14ac:dyDescent="0.2">
      <c r="A271" s="364"/>
      <c r="B271" s="364"/>
      <c r="C271" s="165"/>
      <c r="D271" s="165"/>
      <c r="E271" s="165"/>
      <c r="F271" s="195"/>
      <c r="G271" s="165"/>
      <c r="H271" s="165"/>
      <c r="I271" s="165"/>
      <c r="J271" s="165"/>
      <c r="K271" s="77"/>
      <c r="L271" s="77"/>
      <c r="M271" s="82"/>
      <c r="N271" s="196">
        <f>VLOOKUP(M271,'Supporting Documentation'!$A$4:$J$566,10,FALSE)</f>
        <v>0</v>
      </c>
      <c r="O271" s="51"/>
      <c r="P271" s="50"/>
      <c r="Q271" s="157">
        <f>IF(O271="",0,(O271/'PPF Application'!$T$7))</f>
        <v>0</v>
      </c>
      <c r="R271" s="52">
        <f>IF(M271="", 0, (N271/'PPF Application'!$T$7)*O271)</f>
        <v>0</v>
      </c>
      <c r="S271" s="135"/>
      <c r="U271" s="159">
        <f t="shared" si="40"/>
        <v>0</v>
      </c>
      <c r="V271" s="159">
        <f t="shared" si="33"/>
        <v>0</v>
      </c>
      <c r="W271" s="159">
        <f t="shared" si="34"/>
        <v>0</v>
      </c>
      <c r="X271" s="159">
        <f t="shared" si="35"/>
        <v>0</v>
      </c>
      <c r="Y271" s="159">
        <f t="shared" si="36"/>
        <v>0</v>
      </c>
      <c r="Z271" s="11">
        <f t="shared" si="37"/>
        <v>0</v>
      </c>
      <c r="AB271" s="23">
        <f t="shared" si="38"/>
        <v>0</v>
      </c>
      <c r="AC271" s="23">
        <f t="shared" si="39"/>
        <v>0</v>
      </c>
    </row>
    <row r="272" spans="1:29" x14ac:dyDescent="0.2">
      <c r="A272" s="364"/>
      <c r="B272" s="364"/>
      <c r="C272" s="165"/>
      <c r="D272" s="165"/>
      <c r="E272" s="165"/>
      <c r="F272" s="195"/>
      <c r="G272" s="165"/>
      <c r="H272" s="165"/>
      <c r="I272" s="165"/>
      <c r="J272" s="165"/>
      <c r="K272" s="77"/>
      <c r="L272" s="77"/>
      <c r="M272" s="82"/>
      <c r="N272" s="196">
        <f>VLOOKUP(M272,'Supporting Documentation'!$A$4:$J$566,10,FALSE)</f>
        <v>0</v>
      </c>
      <c r="O272" s="51"/>
      <c r="P272" s="50"/>
      <c r="Q272" s="157">
        <f>IF(O272="",0,(O272/'PPF Application'!$T$7))</f>
        <v>0</v>
      </c>
      <c r="R272" s="52">
        <f>IF(M272="", 0, (N272/'PPF Application'!$T$7)*O272)</f>
        <v>0</v>
      </c>
      <c r="S272" s="135"/>
      <c r="U272" s="159">
        <f t="shared" si="40"/>
        <v>0</v>
      </c>
      <c r="V272" s="159">
        <f t="shared" si="33"/>
        <v>0</v>
      </c>
      <c r="W272" s="159">
        <f t="shared" si="34"/>
        <v>0</v>
      </c>
      <c r="X272" s="159">
        <f t="shared" si="35"/>
        <v>0</v>
      </c>
      <c r="Y272" s="159">
        <f t="shared" si="36"/>
        <v>0</v>
      </c>
      <c r="Z272" s="11">
        <f t="shared" si="37"/>
        <v>0</v>
      </c>
      <c r="AB272" s="23">
        <f t="shared" si="38"/>
        <v>0</v>
      </c>
      <c r="AC272" s="23">
        <f t="shared" si="39"/>
        <v>0</v>
      </c>
    </row>
    <row r="273" spans="1:29" x14ac:dyDescent="0.2">
      <c r="A273" s="364"/>
      <c r="B273" s="364"/>
      <c r="C273" s="165"/>
      <c r="D273" s="165"/>
      <c r="E273" s="165"/>
      <c r="F273" s="195"/>
      <c r="G273" s="165"/>
      <c r="H273" s="165"/>
      <c r="I273" s="165"/>
      <c r="J273" s="165"/>
      <c r="K273" s="77"/>
      <c r="L273" s="77"/>
      <c r="M273" s="82"/>
      <c r="N273" s="196">
        <f>VLOOKUP(M273,'Supporting Documentation'!$A$4:$J$566,10,FALSE)</f>
        <v>0</v>
      </c>
      <c r="O273" s="51"/>
      <c r="P273" s="50"/>
      <c r="Q273" s="157">
        <f>IF(O273="",0,(O273/'PPF Application'!$T$7))</f>
        <v>0</v>
      </c>
      <c r="R273" s="52">
        <f>IF(M273="", 0, (N273/'PPF Application'!$T$7)*O273)</f>
        <v>0</v>
      </c>
      <c r="S273" s="135"/>
      <c r="U273" s="159">
        <f t="shared" si="40"/>
        <v>0</v>
      </c>
      <c r="V273" s="159">
        <f t="shared" si="33"/>
        <v>0</v>
      </c>
      <c r="W273" s="159">
        <f t="shared" si="34"/>
        <v>0</v>
      </c>
      <c r="X273" s="159">
        <f t="shared" si="35"/>
        <v>0</v>
      </c>
      <c r="Y273" s="159">
        <f t="shared" si="36"/>
        <v>0</v>
      </c>
      <c r="Z273" s="11">
        <f t="shared" si="37"/>
        <v>0</v>
      </c>
      <c r="AB273" s="23">
        <f t="shared" si="38"/>
        <v>0</v>
      </c>
      <c r="AC273" s="23">
        <f t="shared" si="39"/>
        <v>0</v>
      </c>
    </row>
    <row r="274" spans="1:29" x14ac:dyDescent="0.2">
      <c r="A274" s="364"/>
      <c r="B274" s="364"/>
      <c r="C274" s="165"/>
      <c r="D274" s="165"/>
      <c r="E274" s="165"/>
      <c r="F274" s="195"/>
      <c r="G274" s="165"/>
      <c r="H274" s="165"/>
      <c r="I274" s="165"/>
      <c r="J274" s="165"/>
      <c r="K274" s="77"/>
      <c r="L274" s="77"/>
      <c r="M274" s="82"/>
      <c r="N274" s="196">
        <f>VLOOKUP(M274,'Supporting Documentation'!$A$4:$J$566,10,FALSE)</f>
        <v>0</v>
      </c>
      <c r="O274" s="51"/>
      <c r="P274" s="50"/>
      <c r="Q274" s="157">
        <f>IF(O274="",0,(O274/'PPF Application'!$T$7))</f>
        <v>0</v>
      </c>
      <c r="R274" s="52">
        <f>IF(M274="", 0, (N274/'PPF Application'!$T$7)*O274)</f>
        <v>0</v>
      </c>
      <c r="S274" s="135"/>
      <c r="U274" s="159">
        <f t="shared" si="40"/>
        <v>0</v>
      </c>
      <c r="V274" s="159">
        <f t="shared" si="33"/>
        <v>0</v>
      </c>
      <c r="W274" s="159">
        <f t="shared" si="34"/>
        <v>0</v>
      </c>
      <c r="X274" s="159">
        <f t="shared" si="35"/>
        <v>0</v>
      </c>
      <c r="Y274" s="159">
        <f t="shared" si="36"/>
        <v>0</v>
      </c>
      <c r="Z274" s="11">
        <f t="shared" si="37"/>
        <v>0</v>
      </c>
      <c r="AB274" s="23">
        <f t="shared" si="38"/>
        <v>0</v>
      </c>
      <c r="AC274" s="23">
        <f t="shared" si="39"/>
        <v>0</v>
      </c>
    </row>
    <row r="275" spans="1:29" x14ac:dyDescent="0.2">
      <c r="A275" s="364"/>
      <c r="B275" s="364"/>
      <c r="C275" s="165"/>
      <c r="D275" s="165"/>
      <c r="E275" s="165"/>
      <c r="F275" s="195"/>
      <c r="G275" s="165"/>
      <c r="H275" s="165"/>
      <c r="I275" s="165"/>
      <c r="J275" s="165"/>
      <c r="K275" s="77"/>
      <c r="L275" s="77"/>
      <c r="M275" s="82"/>
      <c r="N275" s="196">
        <f>VLOOKUP(M275,'Supporting Documentation'!$A$4:$J$566,10,FALSE)</f>
        <v>0</v>
      </c>
      <c r="O275" s="51"/>
      <c r="P275" s="50"/>
      <c r="Q275" s="157">
        <f>IF(O275="",0,(O275/'PPF Application'!$T$7))</f>
        <v>0</v>
      </c>
      <c r="R275" s="52">
        <f>IF(M275="", 0, (N275/'PPF Application'!$T$7)*O275)</f>
        <v>0</v>
      </c>
      <c r="S275" s="135"/>
      <c r="U275" s="159">
        <f t="shared" si="40"/>
        <v>0</v>
      </c>
      <c r="V275" s="159">
        <f t="shared" si="33"/>
        <v>0</v>
      </c>
      <c r="W275" s="159">
        <f t="shared" si="34"/>
        <v>0</v>
      </c>
      <c r="X275" s="159">
        <f t="shared" si="35"/>
        <v>0</v>
      </c>
      <c r="Y275" s="159">
        <f t="shared" si="36"/>
        <v>0</v>
      </c>
      <c r="Z275" s="11">
        <f t="shared" si="37"/>
        <v>0</v>
      </c>
      <c r="AB275" s="23">
        <f t="shared" si="38"/>
        <v>0</v>
      </c>
      <c r="AC275" s="23">
        <f t="shared" si="39"/>
        <v>0</v>
      </c>
    </row>
    <row r="276" spans="1:29" x14ac:dyDescent="0.2">
      <c r="A276" s="364"/>
      <c r="B276" s="364"/>
      <c r="C276" s="165"/>
      <c r="D276" s="165"/>
      <c r="E276" s="165"/>
      <c r="F276" s="195"/>
      <c r="G276" s="165"/>
      <c r="H276" s="165"/>
      <c r="I276" s="165"/>
      <c r="J276" s="165"/>
      <c r="K276" s="77"/>
      <c r="L276" s="77"/>
      <c r="M276" s="82"/>
      <c r="N276" s="196">
        <f>VLOOKUP(M276,'Supporting Documentation'!$A$4:$J$566,10,FALSE)</f>
        <v>0</v>
      </c>
      <c r="O276" s="51"/>
      <c r="P276" s="50"/>
      <c r="Q276" s="157">
        <f>IF(O276="",0,(O276/'PPF Application'!$T$7))</f>
        <v>0</v>
      </c>
      <c r="R276" s="52">
        <f>IF(M276="", 0, (N276/'PPF Application'!$T$7)*O276)</f>
        <v>0</v>
      </c>
      <c r="S276" s="135"/>
      <c r="U276" s="159">
        <f t="shared" si="40"/>
        <v>0</v>
      </c>
      <c r="V276" s="159">
        <f t="shared" si="33"/>
        <v>0</v>
      </c>
      <c r="W276" s="159">
        <f t="shared" si="34"/>
        <v>0</v>
      </c>
      <c r="X276" s="159">
        <f t="shared" si="35"/>
        <v>0</v>
      </c>
      <c r="Y276" s="159">
        <f t="shared" si="36"/>
        <v>0</v>
      </c>
      <c r="Z276" s="11">
        <f t="shared" si="37"/>
        <v>0</v>
      </c>
      <c r="AB276" s="23">
        <f t="shared" si="38"/>
        <v>0</v>
      </c>
      <c r="AC276" s="23">
        <f t="shared" si="39"/>
        <v>0</v>
      </c>
    </row>
    <row r="277" spans="1:29" x14ac:dyDescent="0.2">
      <c r="A277" s="364"/>
      <c r="B277" s="364"/>
      <c r="C277" s="165"/>
      <c r="D277" s="165"/>
      <c r="E277" s="165"/>
      <c r="F277" s="195"/>
      <c r="G277" s="165"/>
      <c r="H277" s="165"/>
      <c r="I277" s="165"/>
      <c r="J277" s="165"/>
      <c r="K277" s="77"/>
      <c r="L277" s="77"/>
      <c r="M277" s="82"/>
      <c r="N277" s="196">
        <f>VLOOKUP(M277,'Supporting Documentation'!$A$4:$J$566,10,FALSE)</f>
        <v>0</v>
      </c>
      <c r="O277" s="51"/>
      <c r="P277" s="50"/>
      <c r="Q277" s="157">
        <f>IF(O277="",0,(O277/'PPF Application'!$T$7))</f>
        <v>0</v>
      </c>
      <c r="R277" s="52">
        <f>IF(M277="", 0, (N277/'PPF Application'!$T$7)*O277)</f>
        <v>0</v>
      </c>
      <c r="S277" s="135"/>
      <c r="U277" s="159">
        <f t="shared" si="40"/>
        <v>0</v>
      </c>
      <c r="V277" s="159">
        <f t="shared" si="33"/>
        <v>0</v>
      </c>
      <c r="W277" s="159">
        <f t="shared" si="34"/>
        <v>0</v>
      </c>
      <c r="X277" s="159">
        <f t="shared" si="35"/>
        <v>0</v>
      </c>
      <c r="Y277" s="159">
        <f t="shared" si="36"/>
        <v>0</v>
      </c>
      <c r="Z277" s="11">
        <f t="shared" si="37"/>
        <v>0</v>
      </c>
      <c r="AB277" s="23">
        <f t="shared" si="38"/>
        <v>0</v>
      </c>
      <c r="AC277" s="23">
        <f t="shared" si="39"/>
        <v>0</v>
      </c>
    </row>
    <row r="278" spans="1:29" x14ac:dyDescent="0.2">
      <c r="A278" s="364"/>
      <c r="B278" s="364"/>
      <c r="C278" s="165"/>
      <c r="D278" s="165"/>
      <c r="E278" s="165"/>
      <c r="F278" s="195"/>
      <c r="G278" s="165"/>
      <c r="H278" s="165"/>
      <c r="I278" s="165"/>
      <c r="J278" s="165"/>
      <c r="K278" s="77"/>
      <c r="L278" s="77"/>
      <c r="M278" s="82"/>
      <c r="N278" s="196">
        <f>VLOOKUP(M278,'Supporting Documentation'!$A$4:$J$566,10,FALSE)</f>
        <v>0</v>
      </c>
      <c r="O278" s="51"/>
      <c r="P278" s="50"/>
      <c r="Q278" s="157">
        <f>IF(O278="",0,(O278/'PPF Application'!$T$7))</f>
        <v>0</v>
      </c>
      <c r="R278" s="52">
        <f>IF(M278="", 0, (N278/'PPF Application'!$T$7)*O278)</f>
        <v>0</v>
      </c>
      <c r="S278" s="135"/>
      <c r="U278" s="159">
        <f t="shared" si="40"/>
        <v>0</v>
      </c>
      <c r="V278" s="159">
        <f t="shared" si="33"/>
        <v>0</v>
      </c>
      <c r="W278" s="159">
        <f t="shared" si="34"/>
        <v>0</v>
      </c>
      <c r="X278" s="159">
        <f t="shared" si="35"/>
        <v>0</v>
      </c>
      <c r="Y278" s="159">
        <f t="shared" si="36"/>
        <v>0</v>
      </c>
      <c r="Z278" s="11">
        <f t="shared" si="37"/>
        <v>0</v>
      </c>
      <c r="AB278" s="23">
        <f t="shared" si="38"/>
        <v>0</v>
      </c>
      <c r="AC278" s="23">
        <f t="shared" si="39"/>
        <v>0</v>
      </c>
    </row>
    <row r="279" spans="1:29" x14ac:dyDescent="0.2">
      <c r="A279" s="364"/>
      <c r="B279" s="364"/>
      <c r="C279" s="165"/>
      <c r="D279" s="165"/>
      <c r="E279" s="165"/>
      <c r="F279" s="195"/>
      <c r="G279" s="165"/>
      <c r="H279" s="165"/>
      <c r="I279" s="165"/>
      <c r="J279" s="165"/>
      <c r="K279" s="77"/>
      <c r="L279" s="77"/>
      <c r="M279" s="82"/>
      <c r="N279" s="196">
        <f>VLOOKUP(M279,'Supporting Documentation'!$A$4:$J$566,10,FALSE)</f>
        <v>0</v>
      </c>
      <c r="O279" s="51"/>
      <c r="P279" s="50"/>
      <c r="Q279" s="157">
        <f>IF(O279="",0,(O279/'PPF Application'!$T$7))</f>
        <v>0</v>
      </c>
      <c r="R279" s="52">
        <f>IF(M279="", 0, (N279/'PPF Application'!$T$7)*O279)</f>
        <v>0</v>
      </c>
      <c r="S279" s="135"/>
      <c r="U279" s="159">
        <f t="shared" si="40"/>
        <v>0</v>
      </c>
      <c r="V279" s="159">
        <f t="shared" si="33"/>
        <v>0</v>
      </c>
      <c r="W279" s="159">
        <f t="shared" si="34"/>
        <v>0</v>
      </c>
      <c r="X279" s="159">
        <f t="shared" si="35"/>
        <v>0</v>
      </c>
      <c r="Y279" s="159">
        <f t="shared" si="36"/>
        <v>0</v>
      </c>
      <c r="Z279" s="11">
        <f t="shared" si="37"/>
        <v>0</v>
      </c>
      <c r="AB279" s="23">
        <f t="shared" si="38"/>
        <v>0</v>
      </c>
      <c r="AC279" s="23">
        <f t="shared" si="39"/>
        <v>0</v>
      </c>
    </row>
    <row r="280" spans="1:29" x14ac:dyDescent="0.2">
      <c r="A280" s="364"/>
      <c r="B280" s="364"/>
      <c r="C280" s="165"/>
      <c r="D280" s="165"/>
      <c r="E280" s="165"/>
      <c r="F280" s="195"/>
      <c r="G280" s="165"/>
      <c r="H280" s="165"/>
      <c r="I280" s="165"/>
      <c r="J280" s="165"/>
      <c r="K280" s="77"/>
      <c r="L280" s="77"/>
      <c r="M280" s="82"/>
      <c r="N280" s="196">
        <f>VLOOKUP(M280,'Supporting Documentation'!$A$4:$J$566,10,FALSE)</f>
        <v>0</v>
      </c>
      <c r="O280" s="51"/>
      <c r="P280" s="50"/>
      <c r="Q280" s="157">
        <f>IF(O280="",0,(O280/'PPF Application'!$T$7))</f>
        <v>0</v>
      </c>
      <c r="R280" s="52">
        <f>IF(M280="", 0, (N280/'PPF Application'!$T$7)*O280)</f>
        <v>0</v>
      </c>
      <c r="S280" s="135"/>
      <c r="U280" s="159">
        <f t="shared" si="40"/>
        <v>0</v>
      </c>
      <c r="V280" s="159">
        <f t="shared" si="33"/>
        <v>0</v>
      </c>
      <c r="W280" s="159">
        <f t="shared" si="34"/>
        <v>0</v>
      </c>
      <c r="X280" s="159">
        <f t="shared" si="35"/>
        <v>0</v>
      </c>
      <c r="Y280" s="159">
        <f t="shared" si="36"/>
        <v>0</v>
      </c>
      <c r="Z280" s="11">
        <f t="shared" si="37"/>
        <v>0</v>
      </c>
      <c r="AB280" s="23">
        <f t="shared" si="38"/>
        <v>0</v>
      </c>
      <c r="AC280" s="23">
        <f t="shared" si="39"/>
        <v>0</v>
      </c>
    </row>
    <row r="281" spans="1:29" x14ac:dyDescent="0.2">
      <c r="A281" s="364"/>
      <c r="B281" s="364"/>
      <c r="C281" s="165"/>
      <c r="D281" s="165"/>
      <c r="E281" s="165"/>
      <c r="F281" s="195"/>
      <c r="G281" s="165"/>
      <c r="H281" s="165"/>
      <c r="I281" s="165"/>
      <c r="J281" s="165"/>
      <c r="K281" s="77"/>
      <c r="L281" s="77"/>
      <c r="M281" s="82"/>
      <c r="N281" s="196">
        <f>VLOOKUP(M281,'Supporting Documentation'!$A$4:$J$566,10,FALSE)</f>
        <v>0</v>
      </c>
      <c r="O281" s="51"/>
      <c r="P281" s="50"/>
      <c r="Q281" s="157">
        <f>IF(O281="",0,(O281/'PPF Application'!$T$7))</f>
        <v>0</v>
      </c>
      <c r="R281" s="52">
        <f>IF(M281="", 0, (N281/'PPF Application'!$T$7)*O281)</f>
        <v>0</v>
      </c>
      <c r="S281" s="135"/>
      <c r="U281" s="159">
        <f t="shared" si="40"/>
        <v>0</v>
      </c>
      <c r="V281" s="159">
        <f t="shared" si="33"/>
        <v>0</v>
      </c>
      <c r="W281" s="159">
        <f t="shared" si="34"/>
        <v>0</v>
      </c>
      <c r="X281" s="159">
        <f t="shared" si="35"/>
        <v>0</v>
      </c>
      <c r="Y281" s="159">
        <f t="shared" si="36"/>
        <v>0</v>
      </c>
      <c r="Z281" s="11">
        <f t="shared" si="37"/>
        <v>0</v>
      </c>
      <c r="AB281" s="23">
        <f t="shared" si="38"/>
        <v>0</v>
      </c>
      <c r="AC281" s="23">
        <f t="shared" si="39"/>
        <v>0</v>
      </c>
    </row>
    <row r="282" spans="1:29" x14ac:dyDescent="0.2">
      <c r="A282" s="364"/>
      <c r="B282" s="364"/>
      <c r="C282" s="165"/>
      <c r="D282" s="165"/>
      <c r="E282" s="165"/>
      <c r="F282" s="195"/>
      <c r="G282" s="165"/>
      <c r="H282" s="165"/>
      <c r="I282" s="165"/>
      <c r="J282" s="165"/>
      <c r="K282" s="77"/>
      <c r="L282" s="77"/>
      <c r="M282" s="82"/>
      <c r="N282" s="196">
        <f>VLOOKUP(M282,'Supporting Documentation'!$A$4:$J$566,10,FALSE)</f>
        <v>0</v>
      </c>
      <c r="O282" s="51"/>
      <c r="P282" s="50"/>
      <c r="Q282" s="157">
        <f>IF(O282="",0,(O282/'PPF Application'!$T$7))</f>
        <v>0</v>
      </c>
      <c r="R282" s="52">
        <f>IF(M282="", 0, (N282/'PPF Application'!$T$7)*O282)</f>
        <v>0</v>
      </c>
      <c r="S282" s="135"/>
      <c r="U282" s="159">
        <f t="shared" si="40"/>
        <v>0</v>
      </c>
      <c r="V282" s="159">
        <f t="shared" si="33"/>
        <v>0</v>
      </c>
      <c r="W282" s="159">
        <f t="shared" si="34"/>
        <v>0</v>
      </c>
      <c r="X282" s="159">
        <f t="shared" si="35"/>
        <v>0</v>
      </c>
      <c r="Y282" s="159">
        <f t="shared" si="36"/>
        <v>0</v>
      </c>
      <c r="Z282" s="11">
        <f t="shared" si="37"/>
        <v>0</v>
      </c>
      <c r="AB282" s="23">
        <f t="shared" si="38"/>
        <v>0</v>
      </c>
      <c r="AC282" s="23">
        <f t="shared" si="39"/>
        <v>0</v>
      </c>
    </row>
    <row r="283" spans="1:29" x14ac:dyDescent="0.2">
      <c r="A283" s="364"/>
      <c r="B283" s="364"/>
      <c r="C283" s="165"/>
      <c r="D283" s="165"/>
      <c r="E283" s="165"/>
      <c r="F283" s="195"/>
      <c r="G283" s="165"/>
      <c r="H283" s="165"/>
      <c r="I283" s="165"/>
      <c r="J283" s="165"/>
      <c r="K283" s="77"/>
      <c r="L283" s="77"/>
      <c r="M283" s="82"/>
      <c r="N283" s="196">
        <f>VLOOKUP(M283,'Supporting Documentation'!$A$4:$J$566,10,FALSE)</f>
        <v>0</v>
      </c>
      <c r="O283" s="51"/>
      <c r="P283" s="50"/>
      <c r="Q283" s="157">
        <f>IF(O283="",0,(O283/'PPF Application'!$T$7))</f>
        <v>0</v>
      </c>
      <c r="R283" s="52">
        <f>IF(M283="", 0, (N283/'PPF Application'!$T$7)*O283)</f>
        <v>0</v>
      </c>
      <c r="S283" s="135"/>
      <c r="U283" s="159">
        <f t="shared" si="40"/>
        <v>0</v>
      </c>
      <c r="V283" s="159">
        <f t="shared" si="33"/>
        <v>0</v>
      </c>
      <c r="W283" s="159">
        <f t="shared" si="34"/>
        <v>0</v>
      </c>
      <c r="X283" s="159">
        <f t="shared" si="35"/>
        <v>0</v>
      </c>
      <c r="Y283" s="159">
        <f t="shared" si="36"/>
        <v>0</v>
      </c>
      <c r="Z283" s="11">
        <f t="shared" si="37"/>
        <v>0</v>
      </c>
      <c r="AB283" s="23">
        <f t="shared" si="38"/>
        <v>0</v>
      </c>
      <c r="AC283" s="23">
        <f t="shared" si="39"/>
        <v>0</v>
      </c>
    </row>
    <row r="284" spans="1:29" x14ac:dyDescent="0.2">
      <c r="A284" s="364"/>
      <c r="B284" s="364"/>
      <c r="C284" s="165"/>
      <c r="D284" s="165"/>
      <c r="E284" s="165"/>
      <c r="F284" s="195"/>
      <c r="G284" s="165"/>
      <c r="H284" s="165"/>
      <c r="I284" s="165"/>
      <c r="J284" s="165"/>
      <c r="K284" s="77"/>
      <c r="L284" s="77"/>
      <c r="M284" s="82"/>
      <c r="N284" s="196">
        <f>VLOOKUP(M284,'Supporting Documentation'!$A$4:$J$566,10,FALSE)</f>
        <v>0</v>
      </c>
      <c r="O284" s="51"/>
      <c r="P284" s="50"/>
      <c r="Q284" s="157">
        <f>IF(O284="",0,(O284/'PPF Application'!$T$7))</f>
        <v>0</v>
      </c>
      <c r="R284" s="52">
        <f>IF(M284="", 0, (N284/'PPF Application'!$T$7)*O284)</f>
        <v>0</v>
      </c>
      <c r="S284" s="135"/>
      <c r="U284" s="159">
        <f t="shared" si="40"/>
        <v>0</v>
      </c>
      <c r="V284" s="159">
        <f t="shared" si="33"/>
        <v>0</v>
      </c>
      <c r="W284" s="159">
        <f t="shared" si="34"/>
        <v>0</v>
      </c>
      <c r="X284" s="159">
        <f t="shared" si="35"/>
        <v>0</v>
      </c>
      <c r="Y284" s="159">
        <f t="shared" si="36"/>
        <v>0</v>
      </c>
      <c r="Z284" s="11">
        <f t="shared" si="37"/>
        <v>0</v>
      </c>
      <c r="AB284" s="23">
        <f t="shared" si="38"/>
        <v>0</v>
      </c>
      <c r="AC284" s="23">
        <f t="shared" si="39"/>
        <v>0</v>
      </c>
    </row>
    <row r="285" spans="1:29" x14ac:dyDescent="0.2">
      <c r="A285" s="364"/>
      <c r="B285" s="364"/>
      <c r="C285" s="165"/>
      <c r="D285" s="165"/>
      <c r="E285" s="165"/>
      <c r="F285" s="195"/>
      <c r="G285" s="165"/>
      <c r="H285" s="165"/>
      <c r="I285" s="165"/>
      <c r="J285" s="165"/>
      <c r="K285" s="77"/>
      <c r="L285" s="77"/>
      <c r="M285" s="82"/>
      <c r="N285" s="196">
        <f>VLOOKUP(M285,'Supporting Documentation'!$A$4:$J$566,10,FALSE)</f>
        <v>0</v>
      </c>
      <c r="O285" s="51"/>
      <c r="P285" s="50"/>
      <c r="Q285" s="157">
        <f>IF(O285="",0,(O285/'PPF Application'!$T$7))</f>
        <v>0</v>
      </c>
      <c r="R285" s="52">
        <f>IF(M285="", 0, (N285/'PPF Application'!$T$7)*O285)</f>
        <v>0</v>
      </c>
      <c r="S285" s="135"/>
      <c r="U285" s="159">
        <f t="shared" si="40"/>
        <v>0</v>
      </c>
      <c r="V285" s="159">
        <f t="shared" si="33"/>
        <v>0</v>
      </c>
      <c r="W285" s="159">
        <f t="shared" si="34"/>
        <v>0</v>
      </c>
      <c r="X285" s="159">
        <f t="shared" si="35"/>
        <v>0</v>
      </c>
      <c r="Y285" s="159">
        <f t="shared" si="36"/>
        <v>0</v>
      </c>
      <c r="Z285" s="11">
        <f t="shared" si="37"/>
        <v>0</v>
      </c>
      <c r="AB285" s="23">
        <f t="shared" si="38"/>
        <v>0</v>
      </c>
      <c r="AC285" s="23">
        <f t="shared" si="39"/>
        <v>0</v>
      </c>
    </row>
    <row r="286" spans="1:29" x14ac:dyDescent="0.2">
      <c r="A286" s="364"/>
      <c r="B286" s="364"/>
      <c r="C286" s="165"/>
      <c r="D286" s="165"/>
      <c r="E286" s="165"/>
      <c r="F286" s="195"/>
      <c r="G286" s="165"/>
      <c r="H286" s="165"/>
      <c r="I286" s="165"/>
      <c r="J286" s="165"/>
      <c r="K286" s="77"/>
      <c r="L286" s="77"/>
      <c r="M286" s="82"/>
      <c r="N286" s="196">
        <f>VLOOKUP(M286,'Supporting Documentation'!$A$4:$J$566,10,FALSE)</f>
        <v>0</v>
      </c>
      <c r="O286" s="51"/>
      <c r="P286" s="50"/>
      <c r="Q286" s="157">
        <f>IF(O286="",0,(O286/'PPF Application'!$T$7))</f>
        <v>0</v>
      </c>
      <c r="R286" s="52">
        <f>IF(M286="", 0, (N286/'PPF Application'!$T$7)*O286)</f>
        <v>0</v>
      </c>
      <c r="S286" s="135"/>
      <c r="U286" s="159">
        <f t="shared" si="40"/>
        <v>0</v>
      </c>
      <c r="V286" s="159">
        <f t="shared" si="33"/>
        <v>0</v>
      </c>
      <c r="W286" s="159">
        <f t="shared" si="34"/>
        <v>0</v>
      </c>
      <c r="X286" s="159">
        <f t="shared" si="35"/>
        <v>0</v>
      </c>
      <c r="Y286" s="159">
        <f t="shared" si="36"/>
        <v>0</v>
      </c>
      <c r="Z286" s="11">
        <f t="shared" si="37"/>
        <v>0</v>
      </c>
      <c r="AB286" s="23">
        <f t="shared" si="38"/>
        <v>0</v>
      </c>
      <c r="AC286" s="23">
        <f t="shared" si="39"/>
        <v>0</v>
      </c>
    </row>
    <row r="287" spans="1:29" x14ac:dyDescent="0.2">
      <c r="A287" s="364"/>
      <c r="B287" s="364"/>
      <c r="C287" s="165"/>
      <c r="D287" s="165"/>
      <c r="E287" s="165"/>
      <c r="F287" s="195"/>
      <c r="G287" s="165"/>
      <c r="H287" s="165"/>
      <c r="I287" s="165"/>
      <c r="J287" s="165"/>
      <c r="K287" s="77"/>
      <c r="L287" s="77"/>
      <c r="M287" s="82"/>
      <c r="N287" s="196">
        <f>VLOOKUP(M287,'Supporting Documentation'!$A$4:$J$566,10,FALSE)</f>
        <v>0</v>
      </c>
      <c r="O287" s="51"/>
      <c r="P287" s="50"/>
      <c r="Q287" s="157">
        <f>IF(O287="",0,(O287/'PPF Application'!$T$7))</f>
        <v>0</v>
      </c>
      <c r="R287" s="52">
        <f>IF(M287="", 0, (N287/'PPF Application'!$T$7)*O287)</f>
        <v>0</v>
      </c>
      <c r="S287" s="135"/>
      <c r="U287" s="159">
        <f t="shared" si="40"/>
        <v>0</v>
      </c>
      <c r="V287" s="159">
        <f t="shared" si="33"/>
        <v>0</v>
      </c>
      <c r="W287" s="159">
        <f t="shared" si="34"/>
        <v>0</v>
      </c>
      <c r="X287" s="159">
        <f t="shared" si="35"/>
        <v>0</v>
      </c>
      <c r="Y287" s="159">
        <f t="shared" si="36"/>
        <v>0</v>
      </c>
      <c r="Z287" s="11">
        <f t="shared" si="37"/>
        <v>0</v>
      </c>
      <c r="AB287" s="23">
        <f t="shared" si="38"/>
        <v>0</v>
      </c>
      <c r="AC287" s="23">
        <f t="shared" si="39"/>
        <v>0</v>
      </c>
    </row>
    <row r="288" spans="1:29" x14ac:dyDescent="0.2">
      <c r="A288" s="364"/>
      <c r="B288" s="364"/>
      <c r="C288" s="165"/>
      <c r="D288" s="165"/>
      <c r="E288" s="165"/>
      <c r="F288" s="195"/>
      <c r="G288" s="165"/>
      <c r="H288" s="165"/>
      <c r="I288" s="165"/>
      <c r="J288" s="165"/>
      <c r="K288" s="77"/>
      <c r="L288" s="77"/>
      <c r="M288" s="82"/>
      <c r="N288" s="196">
        <f>VLOOKUP(M288,'Supporting Documentation'!$A$4:$J$566,10,FALSE)</f>
        <v>0</v>
      </c>
      <c r="O288" s="51"/>
      <c r="P288" s="50"/>
      <c r="Q288" s="157">
        <f>IF(O288="",0,(O288/'PPF Application'!$T$7))</f>
        <v>0</v>
      </c>
      <c r="R288" s="52">
        <f>IF(M288="", 0, (N288/'PPF Application'!$T$7)*O288)</f>
        <v>0</v>
      </c>
      <c r="S288" s="135"/>
      <c r="U288" s="159">
        <f t="shared" si="40"/>
        <v>0</v>
      </c>
      <c r="V288" s="159">
        <f t="shared" si="33"/>
        <v>0</v>
      </c>
      <c r="W288" s="159">
        <f t="shared" si="34"/>
        <v>0</v>
      </c>
      <c r="X288" s="159">
        <f t="shared" si="35"/>
        <v>0</v>
      </c>
      <c r="Y288" s="159">
        <f t="shared" si="36"/>
        <v>0</v>
      </c>
      <c r="Z288" s="11">
        <f t="shared" si="37"/>
        <v>0</v>
      </c>
      <c r="AB288" s="23">
        <f t="shared" si="38"/>
        <v>0</v>
      </c>
      <c r="AC288" s="23">
        <f t="shared" si="39"/>
        <v>0</v>
      </c>
    </row>
    <row r="289" spans="1:29" x14ac:dyDescent="0.2">
      <c r="A289" s="364"/>
      <c r="B289" s="364"/>
      <c r="C289" s="165"/>
      <c r="D289" s="165"/>
      <c r="E289" s="165"/>
      <c r="F289" s="195"/>
      <c r="G289" s="165"/>
      <c r="H289" s="165"/>
      <c r="I289" s="165"/>
      <c r="J289" s="165"/>
      <c r="K289" s="77"/>
      <c r="L289" s="77"/>
      <c r="M289" s="82"/>
      <c r="N289" s="196">
        <f>VLOOKUP(M289,'Supporting Documentation'!$A$4:$J$566,10,FALSE)</f>
        <v>0</v>
      </c>
      <c r="O289" s="51"/>
      <c r="P289" s="50"/>
      <c r="Q289" s="157">
        <f>IF(O289="",0,(O289/'PPF Application'!$T$7))</f>
        <v>0</v>
      </c>
      <c r="R289" s="52">
        <f>IF(M289="", 0, (N289/'PPF Application'!$T$7)*O289)</f>
        <v>0</v>
      </c>
      <c r="S289" s="135"/>
      <c r="U289" s="159">
        <f t="shared" si="40"/>
        <v>0</v>
      </c>
      <c r="V289" s="159">
        <f t="shared" si="33"/>
        <v>0</v>
      </c>
      <c r="W289" s="159">
        <f t="shared" si="34"/>
        <v>0</v>
      </c>
      <c r="X289" s="159">
        <f t="shared" si="35"/>
        <v>0</v>
      </c>
      <c r="Y289" s="159">
        <f t="shared" si="36"/>
        <v>0</v>
      </c>
      <c r="Z289" s="11">
        <f t="shared" si="37"/>
        <v>0</v>
      </c>
      <c r="AB289" s="23">
        <f t="shared" si="38"/>
        <v>0</v>
      </c>
      <c r="AC289" s="23">
        <f t="shared" si="39"/>
        <v>0</v>
      </c>
    </row>
    <row r="290" spans="1:29" x14ac:dyDescent="0.2">
      <c r="A290" s="364"/>
      <c r="B290" s="364"/>
      <c r="C290" s="165"/>
      <c r="D290" s="165"/>
      <c r="E290" s="165"/>
      <c r="F290" s="195"/>
      <c r="G290" s="165"/>
      <c r="H290" s="165"/>
      <c r="I290" s="165"/>
      <c r="J290" s="165"/>
      <c r="K290" s="77"/>
      <c r="L290" s="77"/>
      <c r="M290" s="82"/>
      <c r="N290" s="196">
        <f>VLOOKUP(M290,'Supporting Documentation'!$A$4:$J$566,10,FALSE)</f>
        <v>0</v>
      </c>
      <c r="O290" s="51"/>
      <c r="P290" s="50"/>
      <c r="Q290" s="157">
        <f>IF(O290="",0,(O290/'PPF Application'!$T$7))</f>
        <v>0</v>
      </c>
      <c r="R290" s="52">
        <f>IF(M290="", 0, (N290/'PPF Application'!$T$7)*O290)</f>
        <v>0</v>
      </c>
      <c r="S290" s="135"/>
      <c r="U290" s="159">
        <f t="shared" si="40"/>
        <v>0</v>
      </c>
      <c r="V290" s="159">
        <f t="shared" si="33"/>
        <v>0</v>
      </c>
      <c r="W290" s="159">
        <f t="shared" si="34"/>
        <v>0</v>
      </c>
      <c r="X290" s="159">
        <f t="shared" si="35"/>
        <v>0</v>
      </c>
      <c r="Y290" s="159">
        <f t="shared" si="36"/>
        <v>0</v>
      </c>
      <c r="Z290" s="11">
        <f t="shared" si="37"/>
        <v>0</v>
      </c>
      <c r="AB290" s="23">
        <f t="shared" si="38"/>
        <v>0</v>
      </c>
      <c r="AC290" s="23">
        <f t="shared" si="39"/>
        <v>0</v>
      </c>
    </row>
    <row r="291" spans="1:29" x14ac:dyDescent="0.2">
      <c r="A291" s="364"/>
      <c r="B291" s="364"/>
      <c r="C291" s="165"/>
      <c r="D291" s="165"/>
      <c r="E291" s="165"/>
      <c r="F291" s="195"/>
      <c r="G291" s="165"/>
      <c r="H291" s="165"/>
      <c r="I291" s="165"/>
      <c r="J291" s="165"/>
      <c r="K291" s="77"/>
      <c r="L291" s="77"/>
      <c r="M291" s="82"/>
      <c r="N291" s="196">
        <f>VLOOKUP(M291,'Supporting Documentation'!$A$4:$J$566,10,FALSE)</f>
        <v>0</v>
      </c>
      <c r="O291" s="51"/>
      <c r="P291" s="50"/>
      <c r="Q291" s="157">
        <f>IF(O291="",0,(O291/'PPF Application'!$T$7))</f>
        <v>0</v>
      </c>
      <c r="R291" s="52">
        <f>IF(M291="", 0, (N291/'PPF Application'!$T$7)*O291)</f>
        <v>0</v>
      </c>
      <c r="S291" s="135"/>
      <c r="U291" s="159">
        <f t="shared" si="40"/>
        <v>0</v>
      </c>
      <c r="V291" s="159">
        <f t="shared" si="33"/>
        <v>0</v>
      </c>
      <c r="W291" s="159">
        <f t="shared" si="34"/>
        <v>0</v>
      </c>
      <c r="X291" s="159">
        <f t="shared" si="35"/>
        <v>0</v>
      </c>
      <c r="Y291" s="159">
        <f t="shared" si="36"/>
        <v>0</v>
      </c>
      <c r="Z291" s="11">
        <f t="shared" si="37"/>
        <v>0</v>
      </c>
      <c r="AB291" s="23">
        <f t="shared" si="38"/>
        <v>0</v>
      </c>
      <c r="AC291" s="23">
        <f t="shared" si="39"/>
        <v>0</v>
      </c>
    </row>
    <row r="292" spans="1:29" x14ac:dyDescent="0.2">
      <c r="A292" s="364"/>
      <c r="B292" s="364"/>
      <c r="C292" s="165"/>
      <c r="D292" s="165"/>
      <c r="E292" s="165"/>
      <c r="F292" s="195"/>
      <c r="G292" s="165"/>
      <c r="H292" s="165"/>
      <c r="I292" s="165"/>
      <c r="J292" s="165"/>
      <c r="K292" s="77"/>
      <c r="L292" s="77"/>
      <c r="M292" s="82"/>
      <c r="N292" s="196">
        <f>VLOOKUP(M292,'Supporting Documentation'!$A$4:$J$566,10,FALSE)</f>
        <v>0</v>
      </c>
      <c r="O292" s="51"/>
      <c r="P292" s="50"/>
      <c r="Q292" s="157">
        <f>IF(O292="",0,(O292/'PPF Application'!$T$7))</f>
        <v>0</v>
      </c>
      <c r="R292" s="52">
        <f>IF(M292="", 0, (N292/'PPF Application'!$T$7)*O292)</f>
        <v>0</v>
      </c>
      <c r="S292" s="135"/>
      <c r="U292" s="159">
        <f t="shared" si="40"/>
        <v>0</v>
      </c>
      <c r="V292" s="159">
        <f t="shared" si="33"/>
        <v>0</v>
      </c>
      <c r="W292" s="159">
        <f t="shared" si="34"/>
        <v>0</v>
      </c>
      <c r="X292" s="159">
        <f t="shared" si="35"/>
        <v>0</v>
      </c>
      <c r="Y292" s="159">
        <f t="shared" si="36"/>
        <v>0</v>
      </c>
      <c r="Z292" s="11">
        <f t="shared" si="37"/>
        <v>0</v>
      </c>
      <c r="AB292" s="23">
        <f t="shared" si="38"/>
        <v>0</v>
      </c>
      <c r="AC292" s="23">
        <f t="shared" si="39"/>
        <v>0</v>
      </c>
    </row>
    <row r="293" spans="1:29" x14ac:dyDescent="0.2">
      <c r="A293" s="364"/>
      <c r="B293" s="364"/>
      <c r="C293" s="165"/>
      <c r="D293" s="165"/>
      <c r="E293" s="165"/>
      <c r="F293" s="195"/>
      <c r="G293" s="165"/>
      <c r="H293" s="165"/>
      <c r="I293" s="165"/>
      <c r="J293" s="165"/>
      <c r="K293" s="77"/>
      <c r="L293" s="77"/>
      <c r="M293" s="82"/>
      <c r="N293" s="196">
        <f>VLOOKUP(M293,'Supporting Documentation'!$A$4:$J$566,10,FALSE)</f>
        <v>0</v>
      </c>
      <c r="O293" s="51"/>
      <c r="P293" s="50"/>
      <c r="Q293" s="157">
        <f>IF(O293="",0,(O293/'PPF Application'!$T$7))</f>
        <v>0</v>
      </c>
      <c r="R293" s="52">
        <f>IF(M293="", 0, (N293/'PPF Application'!$T$7)*O293)</f>
        <v>0</v>
      </c>
      <c r="S293" s="135"/>
      <c r="U293" s="159">
        <f t="shared" si="40"/>
        <v>0</v>
      </c>
      <c r="V293" s="159">
        <f t="shared" si="33"/>
        <v>0</v>
      </c>
      <c r="W293" s="159">
        <f t="shared" si="34"/>
        <v>0</v>
      </c>
      <c r="X293" s="159">
        <f t="shared" si="35"/>
        <v>0</v>
      </c>
      <c r="Y293" s="159">
        <f t="shared" si="36"/>
        <v>0</v>
      </c>
      <c r="Z293" s="11">
        <f t="shared" si="37"/>
        <v>0</v>
      </c>
      <c r="AB293" s="23">
        <f t="shared" si="38"/>
        <v>0</v>
      </c>
      <c r="AC293" s="23">
        <f t="shared" si="39"/>
        <v>0</v>
      </c>
    </row>
    <row r="294" spans="1:29" x14ac:dyDescent="0.2">
      <c r="A294" s="364"/>
      <c r="B294" s="364"/>
      <c r="C294" s="165"/>
      <c r="D294" s="165"/>
      <c r="E294" s="165"/>
      <c r="F294" s="195"/>
      <c r="G294" s="165"/>
      <c r="H294" s="165"/>
      <c r="I294" s="165"/>
      <c r="J294" s="165"/>
      <c r="K294" s="77"/>
      <c r="L294" s="77"/>
      <c r="M294" s="82"/>
      <c r="N294" s="196">
        <f>VLOOKUP(M294,'Supporting Documentation'!$A$4:$J$566,10,FALSE)</f>
        <v>0</v>
      </c>
      <c r="O294" s="51"/>
      <c r="P294" s="50"/>
      <c r="Q294" s="157">
        <f>IF(O294="",0,(O294/'PPF Application'!$T$7))</f>
        <v>0</v>
      </c>
      <c r="R294" s="52">
        <f>IF(M294="", 0, (N294/'PPF Application'!$T$7)*O294)</f>
        <v>0</v>
      </c>
      <c r="S294" s="135"/>
      <c r="U294" s="159">
        <f t="shared" si="40"/>
        <v>0</v>
      </c>
      <c r="V294" s="159">
        <f t="shared" si="33"/>
        <v>0</v>
      </c>
      <c r="W294" s="159">
        <f t="shared" si="34"/>
        <v>0</v>
      </c>
      <c r="X294" s="159">
        <f t="shared" si="35"/>
        <v>0</v>
      </c>
      <c r="Y294" s="159">
        <f t="shared" si="36"/>
        <v>0</v>
      </c>
      <c r="Z294" s="11">
        <f t="shared" si="37"/>
        <v>0</v>
      </c>
      <c r="AB294" s="23">
        <f t="shared" si="38"/>
        <v>0</v>
      </c>
      <c r="AC294" s="23">
        <f t="shared" si="39"/>
        <v>0</v>
      </c>
    </row>
    <row r="295" spans="1:29" x14ac:dyDescent="0.2">
      <c r="A295" s="364"/>
      <c r="B295" s="364"/>
      <c r="C295" s="165"/>
      <c r="D295" s="165"/>
      <c r="E295" s="165"/>
      <c r="F295" s="195"/>
      <c r="G295" s="165"/>
      <c r="H295" s="165"/>
      <c r="I295" s="165"/>
      <c r="J295" s="165"/>
      <c r="K295" s="77"/>
      <c r="L295" s="77"/>
      <c r="M295" s="82"/>
      <c r="N295" s="196">
        <f>VLOOKUP(M295,'Supporting Documentation'!$A$4:$J$566,10,FALSE)</f>
        <v>0</v>
      </c>
      <c r="O295" s="51"/>
      <c r="P295" s="50"/>
      <c r="Q295" s="157">
        <f>IF(O295="",0,(O295/'PPF Application'!$T$7))</f>
        <v>0</v>
      </c>
      <c r="R295" s="52">
        <f>IF(M295="", 0, (N295/'PPF Application'!$T$7)*O295)</f>
        <v>0</v>
      </c>
      <c r="S295" s="135"/>
      <c r="U295" s="159">
        <f t="shared" si="40"/>
        <v>0</v>
      </c>
      <c r="V295" s="159">
        <f t="shared" si="33"/>
        <v>0</v>
      </c>
      <c r="W295" s="159">
        <f t="shared" si="34"/>
        <v>0</v>
      </c>
      <c r="X295" s="159">
        <f t="shared" si="35"/>
        <v>0</v>
      </c>
      <c r="Y295" s="159">
        <f t="shared" si="36"/>
        <v>0</v>
      </c>
      <c r="Z295" s="11">
        <f t="shared" si="37"/>
        <v>0</v>
      </c>
      <c r="AB295" s="23">
        <f t="shared" si="38"/>
        <v>0</v>
      </c>
      <c r="AC295" s="23">
        <f t="shared" si="39"/>
        <v>0</v>
      </c>
    </row>
    <row r="296" spans="1:29" x14ac:dyDescent="0.2">
      <c r="A296" s="364"/>
      <c r="B296" s="364"/>
      <c r="C296" s="165"/>
      <c r="D296" s="165"/>
      <c r="E296" s="165"/>
      <c r="F296" s="195"/>
      <c r="G296" s="165"/>
      <c r="H296" s="165"/>
      <c r="I296" s="165"/>
      <c r="J296" s="165"/>
      <c r="K296" s="77"/>
      <c r="L296" s="77"/>
      <c r="M296" s="82"/>
      <c r="N296" s="196">
        <f>VLOOKUP(M296,'Supporting Documentation'!$A$4:$J$566,10,FALSE)</f>
        <v>0</v>
      </c>
      <c r="O296" s="51"/>
      <c r="P296" s="50"/>
      <c r="Q296" s="157">
        <f>IF(O296="",0,(O296/'PPF Application'!$T$7))</f>
        <v>0</v>
      </c>
      <c r="R296" s="52">
        <f>IF(M296="", 0, (N296/'PPF Application'!$T$7)*O296)</f>
        <v>0</v>
      </c>
      <c r="S296" s="135"/>
      <c r="U296" s="159">
        <f t="shared" si="40"/>
        <v>0</v>
      </c>
      <c r="V296" s="159">
        <f t="shared" si="33"/>
        <v>0</v>
      </c>
      <c r="W296" s="159">
        <f t="shared" si="34"/>
        <v>0</v>
      </c>
      <c r="X296" s="159">
        <f t="shared" si="35"/>
        <v>0</v>
      </c>
      <c r="Y296" s="159">
        <f t="shared" si="36"/>
        <v>0</v>
      </c>
      <c r="Z296" s="11">
        <f t="shared" si="37"/>
        <v>0</v>
      </c>
      <c r="AB296" s="23">
        <f t="shared" si="38"/>
        <v>0</v>
      </c>
      <c r="AC296" s="23">
        <f t="shared" si="39"/>
        <v>0</v>
      </c>
    </row>
    <row r="297" spans="1:29" x14ac:dyDescent="0.2">
      <c r="A297" s="364"/>
      <c r="B297" s="364"/>
      <c r="C297" s="165"/>
      <c r="D297" s="165"/>
      <c r="E297" s="165"/>
      <c r="F297" s="195"/>
      <c r="G297" s="165"/>
      <c r="H297" s="165"/>
      <c r="I297" s="165"/>
      <c r="J297" s="165"/>
      <c r="K297" s="77"/>
      <c r="L297" s="77"/>
      <c r="M297" s="82"/>
      <c r="N297" s="196">
        <f>VLOOKUP(M297,'Supporting Documentation'!$A$4:$J$566,10,FALSE)</f>
        <v>0</v>
      </c>
      <c r="O297" s="51"/>
      <c r="P297" s="50"/>
      <c r="Q297" s="157">
        <f>IF(O297="",0,(O297/'PPF Application'!$T$7))</f>
        <v>0</v>
      </c>
      <c r="R297" s="52">
        <f>IF(M297="", 0, (N297/'PPF Application'!$T$7)*O297)</f>
        <v>0</v>
      </c>
      <c r="S297" s="135"/>
      <c r="U297" s="159">
        <f t="shared" si="40"/>
        <v>0</v>
      </c>
      <c r="V297" s="159">
        <f t="shared" si="33"/>
        <v>0</v>
      </c>
      <c r="W297" s="159">
        <f t="shared" si="34"/>
        <v>0</v>
      </c>
      <c r="X297" s="159">
        <f t="shared" si="35"/>
        <v>0</v>
      </c>
      <c r="Y297" s="159">
        <f t="shared" si="36"/>
        <v>0</v>
      </c>
      <c r="Z297" s="11">
        <f t="shared" si="37"/>
        <v>0</v>
      </c>
      <c r="AB297" s="23">
        <f t="shared" si="38"/>
        <v>0</v>
      </c>
      <c r="AC297" s="23">
        <f t="shared" si="39"/>
        <v>0</v>
      </c>
    </row>
    <row r="298" spans="1:29" x14ac:dyDescent="0.2">
      <c r="A298" s="364"/>
      <c r="B298" s="364"/>
      <c r="C298" s="165"/>
      <c r="D298" s="165"/>
      <c r="E298" s="165"/>
      <c r="F298" s="195"/>
      <c r="G298" s="165"/>
      <c r="H298" s="165"/>
      <c r="I298" s="165"/>
      <c r="J298" s="165"/>
      <c r="K298" s="77"/>
      <c r="L298" s="77"/>
      <c r="M298" s="82"/>
      <c r="N298" s="196">
        <f>VLOOKUP(M298,'Supporting Documentation'!$A$4:$J$566,10,FALSE)</f>
        <v>0</v>
      </c>
      <c r="O298" s="51"/>
      <c r="P298" s="50"/>
      <c r="Q298" s="157">
        <f>IF(O298="",0,(O298/'PPF Application'!$T$7))</f>
        <v>0</v>
      </c>
      <c r="R298" s="52">
        <f>IF(M298="", 0, (N298/'PPF Application'!$T$7)*O298)</f>
        <v>0</v>
      </c>
      <c r="S298" s="135"/>
      <c r="U298" s="159">
        <f t="shared" si="40"/>
        <v>0</v>
      </c>
      <c r="V298" s="159">
        <f t="shared" si="33"/>
        <v>0</v>
      </c>
      <c r="W298" s="159">
        <f t="shared" si="34"/>
        <v>0</v>
      </c>
      <c r="X298" s="159">
        <f t="shared" si="35"/>
        <v>0</v>
      </c>
      <c r="Y298" s="159">
        <f t="shared" si="36"/>
        <v>0</v>
      </c>
      <c r="Z298" s="11">
        <f t="shared" si="37"/>
        <v>0</v>
      </c>
      <c r="AB298" s="23">
        <f t="shared" si="38"/>
        <v>0</v>
      </c>
      <c r="AC298" s="23">
        <f t="shared" si="39"/>
        <v>0</v>
      </c>
    </row>
    <row r="299" spans="1:29" x14ac:dyDescent="0.2">
      <c r="A299" s="364"/>
      <c r="B299" s="364"/>
      <c r="C299" s="165"/>
      <c r="D299" s="165"/>
      <c r="E299" s="165"/>
      <c r="F299" s="195"/>
      <c r="G299" s="165"/>
      <c r="H299" s="165"/>
      <c r="I299" s="165"/>
      <c r="J299" s="165"/>
      <c r="K299" s="77"/>
      <c r="L299" s="77"/>
      <c r="M299" s="82"/>
      <c r="N299" s="196">
        <f>VLOOKUP(M299,'Supporting Documentation'!$A$4:$J$566,10,FALSE)</f>
        <v>0</v>
      </c>
      <c r="O299" s="51"/>
      <c r="P299" s="50"/>
      <c r="Q299" s="157">
        <f>IF(O299="",0,(O299/'PPF Application'!$T$7))</f>
        <v>0</v>
      </c>
      <c r="R299" s="52">
        <f>IF(M299="", 0, (N299/'PPF Application'!$T$7)*O299)</f>
        <v>0</v>
      </c>
      <c r="S299" s="135"/>
      <c r="U299" s="159">
        <f t="shared" si="40"/>
        <v>0</v>
      </c>
      <c r="V299" s="159">
        <f t="shared" si="33"/>
        <v>0</v>
      </c>
      <c r="W299" s="159">
        <f t="shared" si="34"/>
        <v>0</v>
      </c>
      <c r="X299" s="159">
        <f t="shared" si="35"/>
        <v>0</v>
      </c>
      <c r="Y299" s="159">
        <f t="shared" si="36"/>
        <v>0</v>
      </c>
      <c r="Z299" s="11">
        <f t="shared" si="37"/>
        <v>0</v>
      </c>
      <c r="AB299" s="23">
        <f t="shared" si="38"/>
        <v>0</v>
      </c>
      <c r="AC299" s="23">
        <f t="shared" si="39"/>
        <v>0</v>
      </c>
    </row>
    <row r="300" spans="1:29" x14ac:dyDescent="0.2">
      <c r="A300" s="364"/>
      <c r="B300" s="364"/>
      <c r="C300" s="165"/>
      <c r="D300" s="165"/>
      <c r="E300" s="165"/>
      <c r="F300" s="195"/>
      <c r="G300" s="165"/>
      <c r="H300" s="165"/>
      <c r="I300" s="165"/>
      <c r="J300" s="165"/>
      <c r="K300" s="77"/>
      <c r="L300" s="77"/>
      <c r="M300" s="82"/>
      <c r="N300" s="196">
        <f>VLOOKUP(M300,'Supporting Documentation'!$A$4:$J$566,10,FALSE)</f>
        <v>0</v>
      </c>
      <c r="O300" s="51"/>
      <c r="P300" s="50"/>
      <c r="Q300" s="157">
        <f>IF(O300="",0,(O300/'PPF Application'!$T$7))</f>
        <v>0</v>
      </c>
      <c r="R300" s="52">
        <f>IF(M300="", 0, (N300/'PPF Application'!$T$7)*O300)</f>
        <v>0</v>
      </c>
      <c r="S300" s="135"/>
      <c r="U300" s="159">
        <f t="shared" si="40"/>
        <v>0</v>
      </c>
      <c r="V300" s="159">
        <f t="shared" si="33"/>
        <v>0</v>
      </c>
      <c r="W300" s="159">
        <f t="shared" si="34"/>
        <v>0</v>
      </c>
      <c r="X300" s="159">
        <f t="shared" si="35"/>
        <v>0</v>
      </c>
      <c r="Y300" s="159">
        <f t="shared" si="36"/>
        <v>0</v>
      </c>
      <c r="Z300" s="11">
        <f t="shared" si="37"/>
        <v>0</v>
      </c>
      <c r="AB300" s="23">
        <f t="shared" si="38"/>
        <v>0</v>
      </c>
      <c r="AC300" s="23">
        <f t="shared" si="39"/>
        <v>0</v>
      </c>
    </row>
    <row r="301" spans="1:29" x14ac:dyDescent="0.2">
      <c r="A301" s="364"/>
      <c r="B301" s="364"/>
      <c r="C301" s="165"/>
      <c r="D301" s="165"/>
      <c r="E301" s="165"/>
      <c r="F301" s="195"/>
      <c r="G301" s="165"/>
      <c r="H301" s="165"/>
      <c r="I301" s="165"/>
      <c r="J301" s="165"/>
      <c r="K301" s="77"/>
      <c r="L301" s="77"/>
      <c r="M301" s="82"/>
      <c r="N301" s="196">
        <f>VLOOKUP(M301,'Supporting Documentation'!$A$4:$J$566,10,FALSE)</f>
        <v>0</v>
      </c>
      <c r="O301" s="51"/>
      <c r="P301" s="50"/>
      <c r="Q301" s="157">
        <f>IF(O301="",0,(O301/'PPF Application'!$T$7))</f>
        <v>0</v>
      </c>
      <c r="R301" s="52">
        <f>IF(M301="", 0, (N301/'PPF Application'!$T$7)*O301)</f>
        <v>0</v>
      </c>
      <c r="S301" s="135"/>
      <c r="U301" s="159">
        <f t="shared" si="40"/>
        <v>0</v>
      </c>
      <c r="V301" s="159">
        <f t="shared" si="33"/>
        <v>0</v>
      </c>
      <c r="W301" s="159">
        <f t="shared" si="34"/>
        <v>0</v>
      </c>
      <c r="X301" s="159">
        <f t="shared" si="35"/>
        <v>0</v>
      </c>
      <c r="Y301" s="159">
        <f t="shared" si="36"/>
        <v>0</v>
      </c>
      <c r="Z301" s="11">
        <f t="shared" si="37"/>
        <v>0</v>
      </c>
      <c r="AB301" s="23">
        <f t="shared" si="38"/>
        <v>0</v>
      </c>
      <c r="AC301" s="23">
        <f t="shared" si="39"/>
        <v>0</v>
      </c>
    </row>
    <row r="302" spans="1:29" x14ac:dyDescent="0.2">
      <c r="A302" s="364"/>
      <c r="B302" s="364"/>
      <c r="C302" s="165"/>
      <c r="D302" s="165"/>
      <c r="E302" s="165"/>
      <c r="F302" s="195"/>
      <c r="G302" s="165"/>
      <c r="H302" s="165"/>
      <c r="I302" s="165"/>
      <c r="J302" s="165"/>
      <c r="K302" s="77"/>
      <c r="L302" s="77"/>
      <c r="M302" s="82"/>
      <c r="N302" s="196">
        <f>VLOOKUP(M302,'Supporting Documentation'!$A$4:$J$566,10,FALSE)</f>
        <v>0</v>
      </c>
      <c r="O302" s="51"/>
      <c r="P302" s="50"/>
      <c r="Q302" s="157">
        <f>IF(O302="",0,(O302/'PPF Application'!$T$7))</f>
        <v>0</v>
      </c>
      <c r="R302" s="52">
        <f>IF(M302="", 0, (N302/'PPF Application'!$T$7)*O302)</f>
        <v>0</v>
      </c>
      <c r="S302" s="135"/>
      <c r="U302" s="159">
        <f t="shared" si="40"/>
        <v>0</v>
      </c>
      <c r="V302" s="159">
        <f t="shared" si="33"/>
        <v>0</v>
      </c>
      <c r="W302" s="159">
        <f t="shared" si="34"/>
        <v>0</v>
      </c>
      <c r="X302" s="159">
        <f t="shared" si="35"/>
        <v>0</v>
      </c>
      <c r="Y302" s="159">
        <f t="shared" si="36"/>
        <v>0</v>
      </c>
      <c r="Z302" s="11">
        <f t="shared" si="37"/>
        <v>0</v>
      </c>
      <c r="AB302" s="23">
        <f t="shared" si="38"/>
        <v>0</v>
      </c>
      <c r="AC302" s="23">
        <f t="shared" si="39"/>
        <v>0</v>
      </c>
    </row>
    <row r="303" spans="1:29" x14ac:dyDescent="0.2">
      <c r="A303" s="364"/>
      <c r="B303" s="364"/>
      <c r="C303" s="165"/>
      <c r="D303" s="165"/>
      <c r="E303" s="165"/>
      <c r="F303" s="195"/>
      <c r="G303" s="165"/>
      <c r="H303" s="165"/>
      <c r="I303" s="165"/>
      <c r="J303" s="165"/>
      <c r="K303" s="77"/>
      <c r="L303" s="77"/>
      <c r="M303" s="82"/>
      <c r="N303" s="196">
        <f>VLOOKUP(M303,'Supporting Documentation'!$A$4:$J$566,10,FALSE)</f>
        <v>0</v>
      </c>
      <c r="O303" s="51"/>
      <c r="P303" s="50"/>
      <c r="Q303" s="157">
        <f>IF(O303="",0,(O303/'PPF Application'!$T$7))</f>
        <v>0</v>
      </c>
      <c r="R303" s="52">
        <f>IF(M303="", 0, (N303/'PPF Application'!$T$7)*O303)</f>
        <v>0</v>
      </c>
      <c r="S303" s="135"/>
      <c r="U303" s="159">
        <f t="shared" si="40"/>
        <v>0</v>
      </c>
      <c r="V303" s="159">
        <f t="shared" si="33"/>
        <v>0</v>
      </c>
      <c r="W303" s="159">
        <f t="shared" si="34"/>
        <v>0</v>
      </c>
      <c r="X303" s="159">
        <f t="shared" si="35"/>
        <v>0</v>
      </c>
      <c r="Y303" s="159">
        <f t="shared" si="36"/>
        <v>0</v>
      </c>
      <c r="Z303" s="11">
        <f t="shared" si="37"/>
        <v>0</v>
      </c>
      <c r="AB303" s="23">
        <f t="shared" si="38"/>
        <v>0</v>
      </c>
      <c r="AC303" s="23">
        <f t="shared" si="39"/>
        <v>0</v>
      </c>
    </row>
    <row r="304" spans="1:29" x14ac:dyDescent="0.2">
      <c r="A304" s="364"/>
      <c r="B304" s="364"/>
      <c r="C304" s="165"/>
      <c r="D304" s="165"/>
      <c r="E304" s="165"/>
      <c r="F304" s="195"/>
      <c r="G304" s="165"/>
      <c r="H304" s="165"/>
      <c r="I304" s="165"/>
      <c r="J304" s="165"/>
      <c r="K304" s="77"/>
      <c r="L304" s="77"/>
      <c r="M304" s="82"/>
      <c r="N304" s="196">
        <f>VLOOKUP(M304,'Supporting Documentation'!$A$4:$J$566,10,FALSE)</f>
        <v>0</v>
      </c>
      <c r="O304" s="51"/>
      <c r="P304" s="50"/>
      <c r="Q304" s="157">
        <f>IF(O304="",0,(O304/'PPF Application'!$T$7))</f>
        <v>0</v>
      </c>
      <c r="R304" s="52">
        <f>IF(M304="", 0, (N304/'PPF Application'!$T$7)*O304)</f>
        <v>0</v>
      </c>
      <c r="S304" s="135"/>
      <c r="U304" s="159">
        <f t="shared" si="40"/>
        <v>0</v>
      </c>
      <c r="V304" s="159">
        <f t="shared" si="33"/>
        <v>0</v>
      </c>
      <c r="W304" s="159">
        <f t="shared" si="34"/>
        <v>0</v>
      </c>
      <c r="X304" s="159">
        <f t="shared" si="35"/>
        <v>0</v>
      </c>
      <c r="Y304" s="159">
        <f t="shared" si="36"/>
        <v>0</v>
      </c>
      <c r="Z304" s="11">
        <f t="shared" si="37"/>
        <v>0</v>
      </c>
      <c r="AB304" s="23">
        <f t="shared" si="38"/>
        <v>0</v>
      </c>
      <c r="AC304" s="23">
        <f t="shared" si="39"/>
        <v>0</v>
      </c>
    </row>
    <row r="305" spans="1:29" x14ac:dyDescent="0.2">
      <c r="A305" s="364"/>
      <c r="B305" s="364"/>
      <c r="C305" s="165"/>
      <c r="D305" s="165"/>
      <c r="E305" s="165"/>
      <c r="F305" s="195"/>
      <c r="G305" s="165"/>
      <c r="H305" s="165"/>
      <c r="I305" s="165"/>
      <c r="J305" s="165"/>
      <c r="K305" s="77"/>
      <c r="L305" s="77"/>
      <c r="M305" s="82"/>
      <c r="N305" s="196">
        <f>VLOOKUP(M305,'Supporting Documentation'!$A$4:$J$566,10,FALSE)</f>
        <v>0</v>
      </c>
      <c r="O305" s="51"/>
      <c r="P305" s="50"/>
      <c r="Q305" s="157">
        <f>IF(O305="",0,(O305/'PPF Application'!$T$7))</f>
        <v>0</v>
      </c>
      <c r="R305" s="52">
        <f>IF(M305="", 0, (N305/'PPF Application'!$T$7)*O305)</f>
        <v>0</v>
      </c>
      <c r="S305" s="135"/>
      <c r="U305" s="159">
        <f t="shared" si="40"/>
        <v>0</v>
      </c>
      <c r="V305" s="159">
        <f t="shared" si="33"/>
        <v>0</v>
      </c>
      <c r="W305" s="159">
        <f t="shared" si="34"/>
        <v>0</v>
      </c>
      <c r="X305" s="159">
        <f t="shared" si="35"/>
        <v>0</v>
      </c>
      <c r="Y305" s="159">
        <f t="shared" si="36"/>
        <v>0</v>
      </c>
      <c r="Z305" s="11">
        <f t="shared" si="37"/>
        <v>0</v>
      </c>
      <c r="AB305" s="23">
        <f t="shared" si="38"/>
        <v>0</v>
      </c>
      <c r="AC305" s="23">
        <f t="shared" si="39"/>
        <v>0</v>
      </c>
    </row>
    <row r="306" spans="1:29" x14ac:dyDescent="0.2">
      <c r="A306" s="364"/>
      <c r="B306" s="364"/>
      <c r="C306" s="165"/>
      <c r="D306" s="165"/>
      <c r="E306" s="165"/>
      <c r="F306" s="195"/>
      <c r="G306" s="165"/>
      <c r="H306" s="165"/>
      <c r="I306" s="165"/>
      <c r="J306" s="165"/>
      <c r="K306" s="77"/>
      <c r="L306" s="77"/>
      <c r="M306" s="82"/>
      <c r="N306" s="196">
        <f>VLOOKUP(M306,'Supporting Documentation'!$A$4:$J$566,10,FALSE)</f>
        <v>0</v>
      </c>
      <c r="O306" s="51"/>
      <c r="P306" s="50"/>
      <c r="Q306" s="157">
        <f>IF(O306="",0,(O306/'PPF Application'!$T$7))</f>
        <v>0</v>
      </c>
      <c r="R306" s="52">
        <f>IF(M306="", 0, (N306/'PPF Application'!$T$7)*O306)</f>
        <v>0</v>
      </c>
      <c r="S306" s="135"/>
      <c r="U306" s="159">
        <f t="shared" si="40"/>
        <v>0</v>
      </c>
      <c r="V306" s="159">
        <f t="shared" si="33"/>
        <v>0</v>
      </c>
      <c r="W306" s="159">
        <f t="shared" si="34"/>
        <v>0</v>
      </c>
      <c r="X306" s="159">
        <f t="shared" si="35"/>
        <v>0</v>
      </c>
      <c r="Y306" s="159">
        <f t="shared" si="36"/>
        <v>0</v>
      </c>
      <c r="Z306" s="11">
        <f t="shared" si="37"/>
        <v>0</v>
      </c>
      <c r="AB306" s="23">
        <f t="shared" si="38"/>
        <v>0</v>
      </c>
      <c r="AC306" s="23">
        <f t="shared" si="39"/>
        <v>0</v>
      </c>
    </row>
    <row r="307" spans="1:29" x14ac:dyDescent="0.2">
      <c r="A307" s="364"/>
      <c r="B307" s="364"/>
      <c r="C307" s="165"/>
      <c r="D307" s="165"/>
      <c r="E307" s="165"/>
      <c r="F307" s="195"/>
      <c r="G307" s="165"/>
      <c r="H307" s="165"/>
      <c r="I307" s="165"/>
      <c r="J307" s="165"/>
      <c r="K307" s="77"/>
      <c r="L307" s="77"/>
      <c r="M307" s="82"/>
      <c r="N307" s="196">
        <f>VLOOKUP(M307,'Supporting Documentation'!$A$4:$J$566,10,FALSE)</f>
        <v>0</v>
      </c>
      <c r="O307" s="51"/>
      <c r="P307" s="50"/>
      <c r="Q307" s="157">
        <f>IF(O307="",0,(O307/'PPF Application'!$T$7))</f>
        <v>0</v>
      </c>
      <c r="R307" s="52">
        <f>IF(M307="", 0, (N307/'PPF Application'!$T$7)*O307)</f>
        <v>0</v>
      </c>
      <c r="S307" s="135"/>
      <c r="U307" s="159">
        <f t="shared" si="40"/>
        <v>0</v>
      </c>
      <c r="V307" s="159">
        <f t="shared" si="33"/>
        <v>0</v>
      </c>
      <c r="W307" s="159">
        <f t="shared" si="34"/>
        <v>0</v>
      </c>
      <c r="X307" s="159">
        <f t="shared" si="35"/>
        <v>0</v>
      </c>
      <c r="Y307" s="159">
        <f t="shared" si="36"/>
        <v>0</v>
      </c>
      <c r="Z307" s="11">
        <f t="shared" si="37"/>
        <v>0</v>
      </c>
      <c r="AB307" s="23">
        <f t="shared" si="38"/>
        <v>0</v>
      </c>
      <c r="AC307" s="23">
        <f t="shared" si="39"/>
        <v>0</v>
      </c>
    </row>
    <row r="308" spans="1:29" x14ac:dyDescent="0.2">
      <c r="A308" s="364"/>
      <c r="B308" s="364"/>
      <c r="C308" s="165"/>
      <c r="D308" s="165"/>
      <c r="E308" s="165"/>
      <c r="F308" s="195"/>
      <c r="G308" s="165"/>
      <c r="H308" s="165"/>
      <c r="I308" s="165"/>
      <c r="J308" s="165"/>
      <c r="K308" s="77"/>
      <c r="L308" s="77"/>
      <c r="M308" s="82"/>
      <c r="N308" s="196">
        <f>VLOOKUP(M308,'Supporting Documentation'!$A$4:$J$566,10,FALSE)</f>
        <v>0</v>
      </c>
      <c r="O308" s="51"/>
      <c r="P308" s="50"/>
      <c r="Q308" s="157">
        <f>IF(O308="",0,(O308/'PPF Application'!$T$7))</f>
        <v>0</v>
      </c>
      <c r="R308" s="52">
        <f>IF(M308="", 0, (N308/'PPF Application'!$T$7)*O308)</f>
        <v>0</v>
      </c>
      <c r="S308" s="135"/>
      <c r="U308" s="159">
        <f t="shared" si="40"/>
        <v>0</v>
      </c>
      <c r="V308" s="159">
        <f t="shared" si="33"/>
        <v>0</v>
      </c>
      <c r="W308" s="159">
        <f t="shared" si="34"/>
        <v>0</v>
      </c>
      <c r="X308" s="159">
        <f t="shared" si="35"/>
        <v>0</v>
      </c>
      <c r="Y308" s="159">
        <f t="shared" si="36"/>
        <v>0</v>
      </c>
      <c r="Z308" s="11">
        <f t="shared" si="37"/>
        <v>0</v>
      </c>
      <c r="AB308" s="23">
        <f t="shared" si="38"/>
        <v>0</v>
      </c>
      <c r="AC308" s="23">
        <f t="shared" si="39"/>
        <v>0</v>
      </c>
    </row>
    <row r="309" spans="1:29" x14ac:dyDescent="0.2">
      <c r="A309" s="364"/>
      <c r="B309" s="364"/>
      <c r="C309" s="165"/>
      <c r="D309" s="165"/>
      <c r="E309" s="165"/>
      <c r="F309" s="195"/>
      <c r="G309" s="165"/>
      <c r="H309" s="165"/>
      <c r="I309" s="165"/>
      <c r="J309" s="165"/>
      <c r="K309" s="77"/>
      <c r="L309" s="77"/>
      <c r="M309" s="82"/>
      <c r="N309" s="196">
        <f>VLOOKUP(M309,'Supporting Documentation'!$A$4:$J$566,10,FALSE)</f>
        <v>0</v>
      </c>
      <c r="O309" s="51"/>
      <c r="P309" s="50"/>
      <c r="Q309" s="157">
        <f>IF(O309="",0,(O309/'PPF Application'!$T$7))</f>
        <v>0</v>
      </c>
      <c r="R309" s="52">
        <f>IF(M309="", 0, (N309/'PPF Application'!$T$7)*O309)</f>
        <v>0</v>
      </c>
      <c r="S309" s="135"/>
      <c r="U309" s="159">
        <f t="shared" si="40"/>
        <v>0</v>
      </c>
      <c r="V309" s="159">
        <f t="shared" si="33"/>
        <v>0</v>
      </c>
      <c r="W309" s="159">
        <f t="shared" si="34"/>
        <v>0</v>
      </c>
      <c r="X309" s="159">
        <f t="shared" si="35"/>
        <v>0</v>
      </c>
      <c r="Y309" s="159">
        <f t="shared" si="36"/>
        <v>0</v>
      </c>
      <c r="Z309" s="11">
        <f t="shared" si="37"/>
        <v>0</v>
      </c>
      <c r="AB309" s="23">
        <f t="shared" si="38"/>
        <v>0</v>
      </c>
      <c r="AC309" s="23">
        <f t="shared" si="39"/>
        <v>0</v>
      </c>
    </row>
    <row r="310" spans="1:29" x14ac:dyDescent="0.2">
      <c r="A310" s="364"/>
      <c r="B310" s="364"/>
      <c r="C310" s="165"/>
      <c r="D310" s="165"/>
      <c r="E310" s="165"/>
      <c r="F310" s="195"/>
      <c r="G310" s="165"/>
      <c r="H310" s="165"/>
      <c r="I310" s="165"/>
      <c r="J310" s="165"/>
      <c r="K310" s="77"/>
      <c r="L310" s="77"/>
      <c r="M310" s="82"/>
      <c r="N310" s="196">
        <f>VLOOKUP(M310,'Supporting Documentation'!$A$4:$J$566,10,FALSE)</f>
        <v>0</v>
      </c>
      <c r="O310" s="51"/>
      <c r="P310" s="50"/>
      <c r="Q310" s="157">
        <f>IF(O310="",0,(O310/'PPF Application'!$T$7))</f>
        <v>0</v>
      </c>
      <c r="R310" s="52">
        <f>IF(M310="", 0, (N310/'PPF Application'!$T$7)*O310)</f>
        <v>0</v>
      </c>
      <c r="S310" s="135"/>
      <c r="U310" s="159">
        <f t="shared" si="40"/>
        <v>0</v>
      </c>
      <c r="V310" s="159">
        <f t="shared" si="33"/>
        <v>0</v>
      </c>
      <c r="W310" s="159">
        <f t="shared" si="34"/>
        <v>0</v>
      </c>
      <c r="X310" s="159">
        <f t="shared" si="35"/>
        <v>0</v>
      </c>
      <c r="Y310" s="159">
        <f t="shared" si="36"/>
        <v>0</v>
      </c>
      <c r="Z310" s="11">
        <f t="shared" si="37"/>
        <v>0</v>
      </c>
      <c r="AB310" s="23">
        <f t="shared" si="38"/>
        <v>0</v>
      </c>
      <c r="AC310" s="23">
        <f t="shared" si="39"/>
        <v>0</v>
      </c>
    </row>
    <row r="311" spans="1:29" x14ac:dyDescent="0.2">
      <c r="A311" s="364"/>
      <c r="B311" s="364"/>
      <c r="C311" s="165"/>
      <c r="D311" s="165"/>
      <c r="E311" s="165"/>
      <c r="F311" s="195"/>
      <c r="G311" s="165"/>
      <c r="H311" s="165"/>
      <c r="I311" s="165"/>
      <c r="J311" s="165"/>
      <c r="K311" s="77"/>
      <c r="L311" s="77"/>
      <c r="M311" s="82"/>
      <c r="N311" s="196">
        <f>VLOOKUP(M311,'Supporting Documentation'!$A$4:$J$566,10,FALSE)</f>
        <v>0</v>
      </c>
      <c r="O311" s="51"/>
      <c r="P311" s="50"/>
      <c r="Q311" s="157">
        <f>IF(O311="",0,(O311/'PPF Application'!$T$7))</f>
        <v>0</v>
      </c>
      <c r="R311" s="52">
        <f>IF(M311="", 0, (N311/'PPF Application'!$T$7)*O311)</f>
        <v>0</v>
      </c>
      <c r="S311" s="135"/>
      <c r="U311" s="159">
        <f t="shared" si="40"/>
        <v>0</v>
      </c>
      <c r="V311" s="159">
        <f t="shared" si="33"/>
        <v>0</v>
      </c>
      <c r="W311" s="159">
        <f t="shared" si="34"/>
        <v>0</v>
      </c>
      <c r="X311" s="159">
        <f t="shared" si="35"/>
        <v>0</v>
      </c>
      <c r="Y311" s="159">
        <f t="shared" si="36"/>
        <v>0</v>
      </c>
      <c r="Z311" s="11">
        <f t="shared" si="37"/>
        <v>0</v>
      </c>
      <c r="AB311" s="23">
        <f t="shared" si="38"/>
        <v>0</v>
      </c>
      <c r="AC311" s="23">
        <f t="shared" si="39"/>
        <v>0</v>
      </c>
    </row>
    <row r="312" spans="1:29" x14ac:dyDescent="0.2">
      <c r="A312" s="364"/>
      <c r="B312" s="364"/>
      <c r="C312" s="165"/>
      <c r="D312" s="165"/>
      <c r="E312" s="165"/>
      <c r="F312" s="195"/>
      <c r="G312" s="165"/>
      <c r="H312" s="165"/>
      <c r="I312" s="165"/>
      <c r="J312" s="165"/>
      <c r="K312" s="77"/>
      <c r="L312" s="77"/>
      <c r="M312" s="82"/>
      <c r="N312" s="196">
        <f>VLOOKUP(M312,'Supporting Documentation'!$A$4:$J$566,10,FALSE)</f>
        <v>0</v>
      </c>
      <c r="O312" s="51"/>
      <c r="P312" s="50"/>
      <c r="Q312" s="157">
        <f>IF(O312="",0,(O312/'PPF Application'!$T$7))</f>
        <v>0</v>
      </c>
      <c r="R312" s="52">
        <f>IF(M312="", 0, (N312/'PPF Application'!$T$7)*O312)</f>
        <v>0</v>
      </c>
      <c r="S312" s="135"/>
      <c r="U312" s="159">
        <f t="shared" si="40"/>
        <v>0</v>
      </c>
      <c r="V312" s="159">
        <f t="shared" si="33"/>
        <v>0</v>
      </c>
      <c r="W312" s="159">
        <f t="shared" si="34"/>
        <v>0</v>
      </c>
      <c r="X312" s="159">
        <f t="shared" si="35"/>
        <v>0</v>
      </c>
      <c r="Y312" s="159">
        <f t="shared" si="36"/>
        <v>0</v>
      </c>
      <c r="Z312" s="11">
        <f t="shared" si="37"/>
        <v>0</v>
      </c>
      <c r="AB312" s="23">
        <f t="shared" si="38"/>
        <v>0</v>
      </c>
      <c r="AC312" s="23">
        <f t="shared" si="39"/>
        <v>0</v>
      </c>
    </row>
    <row r="313" spans="1:29" x14ac:dyDescent="0.2">
      <c r="A313" s="364"/>
      <c r="B313" s="364"/>
      <c r="C313" s="165"/>
      <c r="D313" s="165"/>
      <c r="E313" s="165"/>
      <c r="F313" s="195"/>
      <c r="G313" s="165"/>
      <c r="H313" s="165"/>
      <c r="I313" s="165"/>
      <c r="J313" s="165"/>
      <c r="K313" s="77"/>
      <c r="L313" s="77"/>
      <c r="M313" s="82"/>
      <c r="N313" s="196">
        <f>VLOOKUP(M313,'Supporting Documentation'!$A$4:$J$566,10,FALSE)</f>
        <v>0</v>
      </c>
      <c r="O313" s="51"/>
      <c r="P313" s="50"/>
      <c r="Q313" s="157">
        <f>IF(O313="",0,(O313/'PPF Application'!$T$7))</f>
        <v>0</v>
      </c>
      <c r="R313" s="52">
        <f>IF(M313="", 0, (N313/'PPF Application'!$T$7)*O313)</f>
        <v>0</v>
      </c>
      <c r="S313" s="135"/>
      <c r="U313" s="159">
        <f t="shared" si="40"/>
        <v>0</v>
      </c>
      <c r="V313" s="159">
        <f t="shared" si="33"/>
        <v>0</v>
      </c>
      <c r="W313" s="159">
        <f t="shared" si="34"/>
        <v>0</v>
      </c>
      <c r="X313" s="159">
        <f t="shared" si="35"/>
        <v>0</v>
      </c>
      <c r="Y313" s="159">
        <f t="shared" si="36"/>
        <v>0</v>
      </c>
      <c r="Z313" s="11">
        <f t="shared" si="37"/>
        <v>0</v>
      </c>
      <c r="AB313" s="23">
        <f t="shared" si="38"/>
        <v>0</v>
      </c>
      <c r="AC313" s="23">
        <f t="shared" si="39"/>
        <v>0</v>
      </c>
    </row>
    <row r="314" spans="1:29" x14ac:dyDescent="0.2">
      <c r="A314" s="364"/>
      <c r="B314" s="364"/>
      <c r="C314" s="165"/>
      <c r="D314" s="165"/>
      <c r="E314" s="165"/>
      <c r="F314" s="195"/>
      <c r="G314" s="165"/>
      <c r="H314" s="165"/>
      <c r="I314" s="165"/>
      <c r="J314" s="165"/>
      <c r="K314" s="77"/>
      <c r="L314" s="77"/>
      <c r="M314" s="82"/>
      <c r="N314" s="196">
        <f>VLOOKUP(M314,'Supporting Documentation'!$A$4:$J$566,10,FALSE)</f>
        <v>0</v>
      </c>
      <c r="O314" s="51"/>
      <c r="P314" s="50"/>
      <c r="Q314" s="157">
        <f>IF(O314="",0,(O314/'PPF Application'!$T$7))</f>
        <v>0</v>
      </c>
      <c r="R314" s="52">
        <f>IF(M314="", 0, (N314/'PPF Application'!$T$7)*O314)</f>
        <v>0</v>
      </c>
      <c r="S314" s="135"/>
      <c r="U314" s="159">
        <f t="shared" si="40"/>
        <v>0</v>
      </c>
      <c r="V314" s="159">
        <f t="shared" si="33"/>
        <v>0</v>
      </c>
      <c r="W314" s="159">
        <f t="shared" si="34"/>
        <v>0</v>
      </c>
      <c r="X314" s="159">
        <f t="shared" si="35"/>
        <v>0</v>
      </c>
      <c r="Y314" s="159">
        <f t="shared" si="36"/>
        <v>0</v>
      </c>
      <c r="Z314" s="11">
        <f t="shared" si="37"/>
        <v>0</v>
      </c>
      <c r="AB314" s="23">
        <f t="shared" si="38"/>
        <v>0</v>
      </c>
      <c r="AC314" s="23">
        <f t="shared" si="39"/>
        <v>0</v>
      </c>
    </row>
    <row r="315" spans="1:29" x14ac:dyDescent="0.2">
      <c r="A315" s="364"/>
      <c r="B315" s="364"/>
      <c r="C315" s="165"/>
      <c r="D315" s="165"/>
      <c r="E315" s="165"/>
      <c r="F315" s="195"/>
      <c r="G315" s="165"/>
      <c r="H315" s="165"/>
      <c r="I315" s="165"/>
      <c r="J315" s="165"/>
      <c r="K315" s="77"/>
      <c r="L315" s="77"/>
      <c r="M315" s="82"/>
      <c r="N315" s="196">
        <f>VLOOKUP(M315,'Supporting Documentation'!$A$4:$J$566,10,FALSE)</f>
        <v>0</v>
      </c>
      <c r="O315" s="51"/>
      <c r="P315" s="50"/>
      <c r="Q315" s="157">
        <f>IF(O315="",0,(O315/'PPF Application'!$T$7))</f>
        <v>0</v>
      </c>
      <c r="R315" s="52">
        <f>IF(M315="", 0, (N315/'PPF Application'!$T$7)*O315)</f>
        <v>0</v>
      </c>
      <c r="S315" s="135"/>
      <c r="U315" s="159">
        <f t="shared" si="40"/>
        <v>0</v>
      </c>
      <c r="V315" s="159">
        <f t="shared" si="33"/>
        <v>0</v>
      </c>
      <c r="W315" s="159">
        <f t="shared" si="34"/>
        <v>0</v>
      </c>
      <c r="X315" s="159">
        <f t="shared" si="35"/>
        <v>0</v>
      </c>
      <c r="Y315" s="159">
        <f t="shared" si="36"/>
        <v>0</v>
      </c>
      <c r="Z315" s="11">
        <f t="shared" si="37"/>
        <v>0</v>
      </c>
      <c r="AB315" s="23">
        <f t="shared" si="38"/>
        <v>0</v>
      </c>
      <c r="AC315" s="23">
        <f t="shared" si="39"/>
        <v>0</v>
      </c>
    </row>
    <row r="316" spans="1:29" x14ac:dyDescent="0.2">
      <c r="A316" s="364"/>
      <c r="B316" s="364"/>
      <c r="C316" s="165"/>
      <c r="D316" s="165"/>
      <c r="E316" s="165"/>
      <c r="F316" s="195"/>
      <c r="G316" s="165"/>
      <c r="H316" s="165"/>
      <c r="I316" s="165"/>
      <c r="J316" s="165"/>
      <c r="K316" s="77"/>
      <c r="L316" s="77"/>
      <c r="M316" s="82"/>
      <c r="N316" s="196">
        <f>VLOOKUP(M316,'Supporting Documentation'!$A$4:$J$566,10,FALSE)</f>
        <v>0</v>
      </c>
      <c r="O316" s="51"/>
      <c r="P316" s="50"/>
      <c r="Q316" s="157">
        <f>IF(O316="",0,(O316/'PPF Application'!$T$7))</f>
        <v>0</v>
      </c>
      <c r="R316" s="52">
        <f>IF(M316="", 0, (N316/'PPF Application'!$T$7)*O316)</f>
        <v>0</v>
      </c>
      <c r="S316" s="135"/>
      <c r="U316" s="159">
        <f t="shared" si="40"/>
        <v>0</v>
      </c>
      <c r="V316" s="159">
        <f t="shared" si="33"/>
        <v>0</v>
      </c>
      <c r="W316" s="159">
        <f t="shared" si="34"/>
        <v>0</v>
      </c>
      <c r="X316" s="159">
        <f t="shared" si="35"/>
        <v>0</v>
      </c>
      <c r="Y316" s="159">
        <f t="shared" si="36"/>
        <v>0</v>
      </c>
      <c r="Z316" s="11">
        <f t="shared" si="37"/>
        <v>0</v>
      </c>
      <c r="AB316" s="23">
        <f t="shared" si="38"/>
        <v>0</v>
      </c>
      <c r="AC316" s="23">
        <f t="shared" si="39"/>
        <v>0</v>
      </c>
    </row>
    <row r="317" spans="1:29" x14ac:dyDescent="0.2">
      <c r="A317" s="364"/>
      <c r="B317" s="364"/>
      <c r="C317" s="165"/>
      <c r="D317" s="165"/>
      <c r="E317" s="165"/>
      <c r="F317" s="195"/>
      <c r="G317" s="165"/>
      <c r="H317" s="165"/>
      <c r="I317" s="165"/>
      <c r="J317" s="165"/>
      <c r="K317" s="77"/>
      <c r="L317" s="77"/>
      <c r="M317" s="82"/>
      <c r="N317" s="196">
        <f>VLOOKUP(M317,'Supporting Documentation'!$A$4:$J$566,10,FALSE)</f>
        <v>0</v>
      </c>
      <c r="O317" s="51"/>
      <c r="P317" s="50"/>
      <c r="Q317" s="157">
        <f>IF(O317="",0,(O317/'PPF Application'!$T$7))</f>
        <v>0</v>
      </c>
      <c r="R317" s="52">
        <f>IF(M317="", 0, (N317/'PPF Application'!$T$7)*O317)</f>
        <v>0</v>
      </c>
      <c r="S317" s="135"/>
      <c r="U317" s="159">
        <f t="shared" si="40"/>
        <v>0</v>
      </c>
      <c r="V317" s="159">
        <f t="shared" si="33"/>
        <v>0</v>
      </c>
      <c r="W317" s="159">
        <f t="shared" si="34"/>
        <v>0</v>
      </c>
      <c r="X317" s="159">
        <f t="shared" si="35"/>
        <v>0</v>
      </c>
      <c r="Y317" s="159">
        <f t="shared" si="36"/>
        <v>0</v>
      </c>
      <c r="Z317" s="11">
        <f t="shared" si="37"/>
        <v>0</v>
      </c>
      <c r="AB317" s="23">
        <f t="shared" si="38"/>
        <v>0</v>
      </c>
      <c r="AC317" s="23">
        <f t="shared" si="39"/>
        <v>0</v>
      </c>
    </row>
    <row r="318" spans="1:29" x14ac:dyDescent="0.2">
      <c r="A318" s="364"/>
      <c r="B318" s="364"/>
      <c r="C318" s="165"/>
      <c r="D318" s="165"/>
      <c r="E318" s="165"/>
      <c r="F318" s="195"/>
      <c r="G318" s="165"/>
      <c r="H318" s="165"/>
      <c r="I318" s="165"/>
      <c r="J318" s="165"/>
      <c r="K318" s="77"/>
      <c r="L318" s="77"/>
      <c r="M318" s="82"/>
      <c r="N318" s="196">
        <f>VLOOKUP(M318,'Supporting Documentation'!$A$4:$J$566,10,FALSE)</f>
        <v>0</v>
      </c>
      <c r="O318" s="51"/>
      <c r="P318" s="50"/>
      <c r="Q318" s="157">
        <f>IF(O318="",0,(O318/'PPF Application'!$T$7))</f>
        <v>0</v>
      </c>
      <c r="R318" s="52">
        <f>IF(M318="", 0, (N318/'PPF Application'!$T$7)*O318)</f>
        <v>0</v>
      </c>
      <c r="S318" s="135"/>
      <c r="U318" s="159">
        <f t="shared" si="40"/>
        <v>0</v>
      </c>
      <c r="V318" s="159">
        <f t="shared" si="33"/>
        <v>0</v>
      </c>
      <c r="W318" s="159">
        <f t="shared" si="34"/>
        <v>0</v>
      </c>
      <c r="X318" s="159">
        <f t="shared" si="35"/>
        <v>0</v>
      </c>
      <c r="Y318" s="159">
        <f t="shared" si="36"/>
        <v>0</v>
      </c>
      <c r="Z318" s="11">
        <f t="shared" si="37"/>
        <v>0</v>
      </c>
      <c r="AB318" s="23">
        <f t="shared" si="38"/>
        <v>0</v>
      </c>
      <c r="AC318" s="23">
        <f t="shared" si="39"/>
        <v>0</v>
      </c>
    </row>
    <row r="319" spans="1:29" x14ac:dyDescent="0.2">
      <c r="A319" s="364"/>
      <c r="B319" s="364"/>
      <c r="C319" s="165"/>
      <c r="D319" s="165"/>
      <c r="E319" s="165"/>
      <c r="F319" s="195"/>
      <c r="G319" s="165"/>
      <c r="H319" s="165"/>
      <c r="I319" s="165"/>
      <c r="J319" s="165"/>
      <c r="K319" s="77"/>
      <c r="L319" s="77"/>
      <c r="M319" s="82"/>
      <c r="N319" s="196">
        <f>VLOOKUP(M319,'Supporting Documentation'!$A$4:$J$566,10,FALSE)</f>
        <v>0</v>
      </c>
      <c r="O319" s="51"/>
      <c r="P319" s="50"/>
      <c r="Q319" s="157">
        <f>IF(O319="",0,(O319/'PPF Application'!$T$7))</f>
        <v>0</v>
      </c>
      <c r="R319" s="52">
        <f>IF(M319="", 0, (N319/'PPF Application'!$T$7)*O319)</f>
        <v>0</v>
      </c>
      <c r="S319" s="135"/>
      <c r="U319" s="159">
        <f t="shared" si="40"/>
        <v>0</v>
      </c>
      <c r="V319" s="159">
        <f t="shared" si="33"/>
        <v>0</v>
      </c>
      <c r="W319" s="159">
        <f t="shared" si="34"/>
        <v>0</v>
      </c>
      <c r="X319" s="159">
        <f t="shared" si="35"/>
        <v>0</v>
      </c>
      <c r="Y319" s="159">
        <f t="shared" si="36"/>
        <v>0</v>
      </c>
      <c r="Z319" s="11">
        <f t="shared" si="37"/>
        <v>0</v>
      </c>
      <c r="AB319" s="23">
        <f t="shared" si="38"/>
        <v>0</v>
      </c>
      <c r="AC319" s="23">
        <f t="shared" si="39"/>
        <v>0</v>
      </c>
    </row>
    <row r="320" spans="1:29" x14ac:dyDescent="0.2">
      <c r="A320" s="364"/>
      <c r="B320" s="364"/>
      <c r="C320" s="165"/>
      <c r="D320" s="165"/>
      <c r="E320" s="165"/>
      <c r="F320" s="195"/>
      <c r="G320" s="165"/>
      <c r="H320" s="165"/>
      <c r="I320" s="165"/>
      <c r="J320" s="165"/>
      <c r="K320" s="77"/>
      <c r="L320" s="77"/>
      <c r="M320" s="82"/>
      <c r="N320" s="196">
        <f>VLOOKUP(M320,'Supporting Documentation'!$A$4:$J$566,10,FALSE)</f>
        <v>0</v>
      </c>
      <c r="O320" s="51"/>
      <c r="P320" s="50"/>
      <c r="Q320" s="157">
        <f>IF(O320="",0,(O320/'PPF Application'!$T$7))</f>
        <v>0</v>
      </c>
      <c r="R320" s="52">
        <f>IF(M320="", 0, (N320/'PPF Application'!$T$7)*O320)</f>
        <v>0</v>
      </c>
      <c r="S320" s="135"/>
      <c r="U320" s="159">
        <f t="shared" si="40"/>
        <v>0</v>
      </c>
      <c r="V320" s="159">
        <f t="shared" si="33"/>
        <v>0</v>
      </c>
      <c r="W320" s="159">
        <f t="shared" si="34"/>
        <v>0</v>
      </c>
      <c r="X320" s="159">
        <f t="shared" si="35"/>
        <v>0</v>
      </c>
      <c r="Y320" s="159">
        <f t="shared" si="36"/>
        <v>0</v>
      </c>
      <c r="Z320" s="11">
        <f t="shared" si="37"/>
        <v>0</v>
      </c>
      <c r="AB320" s="23">
        <f t="shared" si="38"/>
        <v>0</v>
      </c>
      <c r="AC320" s="23">
        <f t="shared" si="39"/>
        <v>0</v>
      </c>
    </row>
    <row r="321" spans="1:29" x14ac:dyDescent="0.2">
      <c r="A321" s="364"/>
      <c r="B321" s="364"/>
      <c r="C321" s="165"/>
      <c r="D321" s="165"/>
      <c r="E321" s="165"/>
      <c r="F321" s="195"/>
      <c r="G321" s="165"/>
      <c r="H321" s="165"/>
      <c r="I321" s="165"/>
      <c r="J321" s="165"/>
      <c r="K321" s="77"/>
      <c r="L321" s="77"/>
      <c r="M321" s="82"/>
      <c r="N321" s="196">
        <f>VLOOKUP(M321,'Supporting Documentation'!$A$4:$J$566,10,FALSE)</f>
        <v>0</v>
      </c>
      <c r="O321" s="51"/>
      <c r="P321" s="50"/>
      <c r="Q321" s="157">
        <f>IF(O321="",0,(O321/'PPF Application'!$T$7))</f>
        <v>0</v>
      </c>
      <c r="R321" s="52">
        <f>IF(M321="", 0, (N321/'PPF Application'!$T$7)*O321)</f>
        <v>0</v>
      </c>
      <c r="S321" s="135"/>
      <c r="U321" s="159">
        <f t="shared" si="40"/>
        <v>0</v>
      </c>
      <c r="V321" s="159">
        <f t="shared" si="33"/>
        <v>0</v>
      </c>
      <c r="W321" s="159">
        <f t="shared" si="34"/>
        <v>0</v>
      </c>
      <c r="X321" s="159">
        <f t="shared" si="35"/>
        <v>0</v>
      </c>
      <c r="Y321" s="159">
        <f t="shared" si="36"/>
        <v>0</v>
      </c>
      <c r="Z321" s="11">
        <f t="shared" si="37"/>
        <v>0</v>
      </c>
      <c r="AB321" s="23">
        <f t="shared" si="38"/>
        <v>0</v>
      </c>
      <c r="AC321" s="23">
        <f t="shared" si="39"/>
        <v>0</v>
      </c>
    </row>
    <row r="322" spans="1:29" x14ac:dyDescent="0.2">
      <c r="A322" s="364"/>
      <c r="B322" s="364"/>
      <c r="C322" s="165"/>
      <c r="D322" s="165"/>
      <c r="E322" s="165"/>
      <c r="F322" s="195"/>
      <c r="G322" s="165"/>
      <c r="H322" s="165"/>
      <c r="I322" s="165"/>
      <c r="J322" s="165"/>
      <c r="K322" s="77"/>
      <c r="L322" s="77"/>
      <c r="M322" s="82"/>
      <c r="N322" s="196">
        <f>VLOOKUP(M322,'Supporting Documentation'!$A$4:$J$566,10,FALSE)</f>
        <v>0</v>
      </c>
      <c r="O322" s="51"/>
      <c r="P322" s="50"/>
      <c r="Q322" s="157">
        <f>IF(O322="",0,(O322/'PPF Application'!$T$7))</f>
        <v>0</v>
      </c>
      <c r="R322" s="52">
        <f>IF(M322="", 0, (N322/'PPF Application'!$T$7)*O322)</f>
        <v>0</v>
      </c>
      <c r="S322" s="135"/>
      <c r="U322" s="159">
        <f t="shared" si="40"/>
        <v>0</v>
      </c>
      <c r="V322" s="159">
        <f t="shared" si="33"/>
        <v>0</v>
      </c>
      <c r="W322" s="159">
        <f t="shared" si="34"/>
        <v>0</v>
      </c>
      <c r="X322" s="159">
        <f t="shared" si="35"/>
        <v>0</v>
      </c>
      <c r="Y322" s="159">
        <f t="shared" si="36"/>
        <v>0</v>
      </c>
      <c r="Z322" s="11">
        <f t="shared" si="37"/>
        <v>0</v>
      </c>
      <c r="AB322" s="23">
        <f t="shared" si="38"/>
        <v>0</v>
      </c>
      <c r="AC322" s="23">
        <f t="shared" si="39"/>
        <v>0</v>
      </c>
    </row>
    <row r="323" spans="1:29" x14ac:dyDescent="0.2">
      <c r="A323" s="364"/>
      <c r="B323" s="364"/>
      <c r="C323" s="165"/>
      <c r="D323" s="165"/>
      <c r="E323" s="165"/>
      <c r="F323" s="195"/>
      <c r="G323" s="165"/>
      <c r="H323" s="165"/>
      <c r="I323" s="165"/>
      <c r="J323" s="165"/>
      <c r="K323" s="77"/>
      <c r="L323" s="77"/>
      <c r="M323" s="82"/>
      <c r="N323" s="196">
        <f>VLOOKUP(M323,'Supporting Documentation'!$A$4:$J$566,10,FALSE)</f>
        <v>0</v>
      </c>
      <c r="O323" s="51"/>
      <c r="P323" s="50"/>
      <c r="Q323" s="157">
        <f>IF(O323="",0,(O323/'PPF Application'!$T$7))</f>
        <v>0</v>
      </c>
      <c r="R323" s="52">
        <f>IF(M323="", 0, (N323/'PPF Application'!$T$7)*O323)</f>
        <v>0</v>
      </c>
      <c r="S323" s="135"/>
      <c r="U323" s="159">
        <f t="shared" si="40"/>
        <v>0</v>
      </c>
      <c r="V323" s="159">
        <f t="shared" si="33"/>
        <v>0</v>
      </c>
      <c r="W323" s="159">
        <f t="shared" si="34"/>
        <v>0</v>
      </c>
      <c r="X323" s="159">
        <f t="shared" si="35"/>
        <v>0</v>
      </c>
      <c r="Y323" s="159">
        <f t="shared" si="36"/>
        <v>0</v>
      </c>
      <c r="Z323" s="11">
        <f t="shared" si="37"/>
        <v>0</v>
      </c>
      <c r="AB323" s="23">
        <f t="shared" si="38"/>
        <v>0</v>
      </c>
      <c r="AC323" s="23">
        <f t="shared" si="39"/>
        <v>0</v>
      </c>
    </row>
    <row r="324" spans="1:29" x14ac:dyDescent="0.2">
      <c r="A324" s="364"/>
      <c r="B324" s="364"/>
      <c r="C324" s="165"/>
      <c r="D324" s="165"/>
      <c r="E324" s="165"/>
      <c r="F324" s="195"/>
      <c r="G324" s="165"/>
      <c r="H324" s="165"/>
      <c r="I324" s="165"/>
      <c r="J324" s="165"/>
      <c r="K324" s="77"/>
      <c r="L324" s="77"/>
      <c r="M324" s="82"/>
      <c r="N324" s="196">
        <f>VLOOKUP(M324,'Supporting Documentation'!$A$4:$J$566,10,FALSE)</f>
        <v>0</v>
      </c>
      <c r="O324" s="51"/>
      <c r="P324" s="50"/>
      <c r="Q324" s="157">
        <f>IF(O324="",0,(O324/'PPF Application'!$T$7))</f>
        <v>0</v>
      </c>
      <c r="R324" s="52">
        <f>IF(M324="", 0, (N324/'PPF Application'!$T$7)*O324)</f>
        <v>0</v>
      </c>
      <c r="S324" s="135"/>
      <c r="U324" s="159">
        <f t="shared" si="40"/>
        <v>0</v>
      </c>
      <c r="V324" s="159">
        <f t="shared" si="33"/>
        <v>0</v>
      </c>
      <c r="W324" s="159">
        <f t="shared" si="34"/>
        <v>0</v>
      </c>
      <c r="X324" s="159">
        <f t="shared" si="35"/>
        <v>0</v>
      </c>
      <c r="Y324" s="159">
        <f t="shared" si="36"/>
        <v>0</v>
      </c>
      <c r="Z324" s="11">
        <f t="shared" si="37"/>
        <v>0</v>
      </c>
      <c r="AB324" s="23">
        <f t="shared" si="38"/>
        <v>0</v>
      </c>
      <c r="AC324" s="23">
        <f t="shared" si="39"/>
        <v>0</v>
      </c>
    </row>
    <row r="325" spans="1:29" x14ac:dyDescent="0.2">
      <c r="A325" s="364"/>
      <c r="B325" s="364"/>
      <c r="C325" s="165"/>
      <c r="D325" s="165"/>
      <c r="E325" s="165"/>
      <c r="F325" s="195"/>
      <c r="G325" s="165"/>
      <c r="H325" s="165"/>
      <c r="I325" s="165"/>
      <c r="J325" s="165"/>
      <c r="K325" s="77"/>
      <c r="L325" s="77"/>
      <c r="M325" s="82"/>
      <c r="N325" s="196">
        <f>VLOOKUP(M325,'Supporting Documentation'!$A$4:$J$566,10,FALSE)</f>
        <v>0</v>
      </c>
      <c r="O325" s="51"/>
      <c r="P325" s="50"/>
      <c r="Q325" s="157">
        <f>IF(O325="",0,(O325/'PPF Application'!$T$7))</f>
        <v>0</v>
      </c>
      <c r="R325" s="52">
        <f>IF(M325="", 0, (N325/'PPF Application'!$T$7)*O325)</f>
        <v>0</v>
      </c>
      <c r="S325" s="135"/>
      <c r="U325" s="159">
        <f t="shared" si="40"/>
        <v>0</v>
      </c>
      <c r="V325" s="159">
        <f t="shared" si="33"/>
        <v>0</v>
      </c>
      <c r="W325" s="159">
        <f t="shared" si="34"/>
        <v>0</v>
      </c>
      <c r="X325" s="159">
        <f t="shared" si="35"/>
        <v>0</v>
      </c>
      <c r="Y325" s="159">
        <f t="shared" si="36"/>
        <v>0</v>
      </c>
      <c r="Z325" s="11">
        <f t="shared" si="37"/>
        <v>0</v>
      </c>
      <c r="AB325" s="23">
        <f t="shared" si="38"/>
        <v>0</v>
      </c>
      <c r="AC325" s="23">
        <f t="shared" si="39"/>
        <v>0</v>
      </c>
    </row>
    <row r="326" spans="1:29" x14ac:dyDescent="0.2">
      <c r="A326" s="364"/>
      <c r="B326" s="364"/>
      <c r="C326" s="165"/>
      <c r="D326" s="165"/>
      <c r="E326" s="165"/>
      <c r="F326" s="195"/>
      <c r="G326" s="165"/>
      <c r="H326" s="165"/>
      <c r="I326" s="165"/>
      <c r="J326" s="165"/>
      <c r="K326" s="77"/>
      <c r="L326" s="77"/>
      <c r="M326" s="82"/>
      <c r="N326" s="196">
        <f>VLOOKUP(M326,'Supporting Documentation'!$A$4:$J$566,10,FALSE)</f>
        <v>0</v>
      </c>
      <c r="O326" s="51"/>
      <c r="P326" s="50"/>
      <c r="Q326" s="157">
        <f>IF(O326="",0,(O326/'PPF Application'!$T$7))</f>
        <v>0</v>
      </c>
      <c r="R326" s="52">
        <f>IF(M326="", 0, (N326/'PPF Application'!$T$7)*O326)</f>
        <v>0</v>
      </c>
      <c r="S326" s="135"/>
      <c r="U326" s="159">
        <f t="shared" si="40"/>
        <v>0</v>
      </c>
      <c r="V326" s="159">
        <f t="shared" ref="V326:V389" si="41">IF(AND(C326="x",G326="x"),1,0)</f>
        <v>0</v>
      </c>
      <c r="W326" s="159">
        <f t="shared" ref="W326:W389" si="42">IF(AND(D326="x",G326="x"),1,0)</f>
        <v>0</v>
      </c>
      <c r="X326" s="159">
        <f t="shared" ref="X326:X389" si="43">IF(AND(E326="x",G326="x"),1,0)</f>
        <v>0</v>
      </c>
      <c r="Y326" s="159">
        <f t="shared" ref="Y326:Y389" si="44">IF(OR(M326="UNK",M326="TPR",M326="ORP",M326="INC",M326="OTS"),1,0)</f>
        <v>0</v>
      </c>
      <c r="Z326" s="11">
        <f t="shared" ref="Z326:Z389" si="45">IF((AND(AND(AND(K326&lt;=$AA$5,L326&gt;=$AA$5,K326&lt;&gt;"",G326&lt;&gt;"")))),1,0)</f>
        <v>0</v>
      </c>
      <c r="AB326" s="23">
        <f t="shared" ref="AB326:AB389" si="46">IF(H326="x",Q326,0)</f>
        <v>0</v>
      </c>
      <c r="AC326" s="23">
        <f t="shared" ref="AC326:AC389" si="47">IF(P326="x", Q326, 0)</f>
        <v>0</v>
      </c>
    </row>
    <row r="327" spans="1:29" x14ac:dyDescent="0.2">
      <c r="A327" s="364"/>
      <c r="B327" s="364"/>
      <c r="C327" s="165"/>
      <c r="D327" s="165"/>
      <c r="E327" s="165"/>
      <c r="F327" s="195"/>
      <c r="G327" s="165"/>
      <c r="H327" s="165"/>
      <c r="I327" s="165"/>
      <c r="J327" s="165"/>
      <c r="K327" s="77"/>
      <c r="L327" s="77"/>
      <c r="M327" s="82"/>
      <c r="N327" s="196">
        <f>VLOOKUP(M327,'Supporting Documentation'!$A$4:$J$566,10,FALSE)</f>
        <v>0</v>
      </c>
      <c r="O327" s="51"/>
      <c r="P327" s="50"/>
      <c r="Q327" s="157">
        <f>IF(O327="",0,(O327/'PPF Application'!$T$7))</f>
        <v>0</v>
      </c>
      <c r="R327" s="52">
        <f>IF(M327="", 0, (N327/'PPF Application'!$T$7)*O327)</f>
        <v>0</v>
      </c>
      <c r="S327" s="135"/>
      <c r="U327" s="159">
        <f t="shared" ref="U327:U390" si="48">IF(AND(A327="x",G327="x"),1,0)</f>
        <v>0</v>
      </c>
      <c r="V327" s="159">
        <f t="shared" si="41"/>
        <v>0</v>
      </c>
      <c r="W327" s="159">
        <f t="shared" si="42"/>
        <v>0</v>
      </c>
      <c r="X327" s="159">
        <f t="shared" si="43"/>
        <v>0</v>
      </c>
      <c r="Y327" s="159">
        <f t="shared" si="44"/>
        <v>0</v>
      </c>
      <c r="Z327" s="11">
        <f t="shared" si="45"/>
        <v>0</v>
      </c>
      <c r="AB327" s="23">
        <f t="shared" si="46"/>
        <v>0</v>
      </c>
      <c r="AC327" s="23">
        <f t="shared" si="47"/>
        <v>0</v>
      </c>
    </row>
    <row r="328" spans="1:29" x14ac:dyDescent="0.2">
      <c r="A328" s="364"/>
      <c r="B328" s="364"/>
      <c r="C328" s="165"/>
      <c r="D328" s="165"/>
      <c r="E328" s="165"/>
      <c r="F328" s="195"/>
      <c r="G328" s="165"/>
      <c r="H328" s="165"/>
      <c r="I328" s="165"/>
      <c r="J328" s="165"/>
      <c r="K328" s="77"/>
      <c r="L328" s="77"/>
      <c r="M328" s="82"/>
      <c r="N328" s="196">
        <f>VLOOKUP(M328,'Supporting Documentation'!$A$4:$J$566,10,FALSE)</f>
        <v>0</v>
      </c>
      <c r="O328" s="51"/>
      <c r="P328" s="50"/>
      <c r="Q328" s="157">
        <f>IF(O328="",0,(O328/'PPF Application'!$T$7))</f>
        <v>0</v>
      </c>
      <c r="R328" s="52">
        <f>IF(M328="", 0, (N328/'PPF Application'!$T$7)*O328)</f>
        <v>0</v>
      </c>
      <c r="S328" s="135"/>
      <c r="U328" s="159">
        <f t="shared" si="48"/>
        <v>0</v>
      </c>
      <c r="V328" s="159">
        <f t="shared" si="41"/>
        <v>0</v>
      </c>
      <c r="W328" s="159">
        <f t="shared" si="42"/>
        <v>0</v>
      </c>
      <c r="X328" s="159">
        <f t="shared" si="43"/>
        <v>0</v>
      </c>
      <c r="Y328" s="159">
        <f t="shared" si="44"/>
        <v>0</v>
      </c>
      <c r="Z328" s="11">
        <f t="shared" si="45"/>
        <v>0</v>
      </c>
      <c r="AB328" s="23">
        <f t="shared" si="46"/>
        <v>0</v>
      </c>
      <c r="AC328" s="23">
        <f t="shared" si="47"/>
        <v>0</v>
      </c>
    </row>
    <row r="329" spans="1:29" x14ac:dyDescent="0.2">
      <c r="A329" s="364"/>
      <c r="B329" s="364"/>
      <c r="C329" s="165"/>
      <c r="D329" s="165"/>
      <c r="E329" s="165"/>
      <c r="F329" s="195"/>
      <c r="G329" s="165"/>
      <c r="H329" s="165"/>
      <c r="I329" s="165"/>
      <c r="J329" s="165"/>
      <c r="K329" s="77"/>
      <c r="L329" s="77"/>
      <c r="M329" s="82"/>
      <c r="N329" s="196">
        <f>VLOOKUP(M329,'Supporting Documentation'!$A$4:$J$566,10,FALSE)</f>
        <v>0</v>
      </c>
      <c r="O329" s="51"/>
      <c r="P329" s="50"/>
      <c r="Q329" s="157">
        <f>IF(O329="",0,(O329/'PPF Application'!$T$7))</f>
        <v>0</v>
      </c>
      <c r="R329" s="52">
        <f>IF(M329="", 0, (N329/'PPF Application'!$T$7)*O329)</f>
        <v>0</v>
      </c>
      <c r="S329" s="135"/>
      <c r="U329" s="159">
        <f t="shared" si="48"/>
        <v>0</v>
      </c>
      <c r="V329" s="159">
        <f t="shared" si="41"/>
        <v>0</v>
      </c>
      <c r="W329" s="159">
        <f t="shared" si="42"/>
        <v>0</v>
      </c>
      <c r="X329" s="159">
        <f t="shared" si="43"/>
        <v>0</v>
      </c>
      <c r="Y329" s="159">
        <f t="shared" si="44"/>
        <v>0</v>
      </c>
      <c r="Z329" s="11">
        <f t="shared" si="45"/>
        <v>0</v>
      </c>
      <c r="AB329" s="23">
        <f t="shared" si="46"/>
        <v>0</v>
      </c>
      <c r="AC329" s="23">
        <f t="shared" si="47"/>
        <v>0</v>
      </c>
    </row>
    <row r="330" spans="1:29" x14ac:dyDescent="0.2">
      <c r="A330" s="364"/>
      <c r="B330" s="364"/>
      <c r="C330" s="165"/>
      <c r="D330" s="165"/>
      <c r="E330" s="165"/>
      <c r="F330" s="195"/>
      <c r="G330" s="165"/>
      <c r="H330" s="165"/>
      <c r="I330" s="165"/>
      <c r="J330" s="165"/>
      <c r="K330" s="77"/>
      <c r="L330" s="77"/>
      <c r="M330" s="82"/>
      <c r="N330" s="196">
        <f>VLOOKUP(M330,'Supporting Documentation'!$A$4:$J$566,10,FALSE)</f>
        <v>0</v>
      </c>
      <c r="O330" s="51"/>
      <c r="P330" s="50"/>
      <c r="Q330" s="157">
        <f>IF(O330="",0,(O330/'PPF Application'!$T$7))</f>
        <v>0</v>
      </c>
      <c r="R330" s="52">
        <f>IF(M330="", 0, (N330/'PPF Application'!$T$7)*O330)</f>
        <v>0</v>
      </c>
      <c r="S330" s="135"/>
      <c r="U330" s="159">
        <f t="shared" si="48"/>
        <v>0</v>
      </c>
      <c r="V330" s="159">
        <f t="shared" si="41"/>
        <v>0</v>
      </c>
      <c r="W330" s="159">
        <f t="shared" si="42"/>
        <v>0</v>
      </c>
      <c r="X330" s="159">
        <f t="shared" si="43"/>
        <v>0</v>
      </c>
      <c r="Y330" s="159">
        <f t="shared" si="44"/>
        <v>0</v>
      </c>
      <c r="Z330" s="11">
        <f t="shared" si="45"/>
        <v>0</v>
      </c>
      <c r="AB330" s="23">
        <f t="shared" si="46"/>
        <v>0</v>
      </c>
      <c r="AC330" s="23">
        <f t="shared" si="47"/>
        <v>0</v>
      </c>
    </row>
    <row r="331" spans="1:29" x14ac:dyDescent="0.2">
      <c r="A331" s="364"/>
      <c r="B331" s="364"/>
      <c r="C331" s="165"/>
      <c r="D331" s="165"/>
      <c r="E331" s="165"/>
      <c r="F331" s="195"/>
      <c r="G331" s="165"/>
      <c r="H331" s="165"/>
      <c r="I331" s="165"/>
      <c r="J331" s="165"/>
      <c r="K331" s="77"/>
      <c r="L331" s="77"/>
      <c r="M331" s="82"/>
      <c r="N331" s="196">
        <f>VLOOKUP(M331,'Supporting Documentation'!$A$4:$J$566,10,FALSE)</f>
        <v>0</v>
      </c>
      <c r="O331" s="51"/>
      <c r="P331" s="50"/>
      <c r="Q331" s="157">
        <f>IF(O331="",0,(O331/'PPF Application'!$T$7))</f>
        <v>0</v>
      </c>
      <c r="R331" s="52">
        <f>IF(M331="", 0, (N331/'PPF Application'!$T$7)*O331)</f>
        <v>0</v>
      </c>
      <c r="S331" s="135"/>
      <c r="U331" s="159">
        <f t="shared" si="48"/>
        <v>0</v>
      </c>
      <c r="V331" s="159">
        <f t="shared" si="41"/>
        <v>0</v>
      </c>
      <c r="W331" s="159">
        <f t="shared" si="42"/>
        <v>0</v>
      </c>
      <c r="X331" s="159">
        <f t="shared" si="43"/>
        <v>0</v>
      </c>
      <c r="Y331" s="159">
        <f t="shared" si="44"/>
        <v>0</v>
      </c>
      <c r="Z331" s="11">
        <f t="shared" si="45"/>
        <v>0</v>
      </c>
      <c r="AB331" s="23">
        <f t="shared" si="46"/>
        <v>0</v>
      </c>
      <c r="AC331" s="23">
        <f t="shared" si="47"/>
        <v>0</v>
      </c>
    </row>
    <row r="332" spans="1:29" x14ac:dyDescent="0.2">
      <c r="A332" s="364"/>
      <c r="B332" s="364"/>
      <c r="C332" s="165"/>
      <c r="D332" s="165"/>
      <c r="E332" s="165"/>
      <c r="F332" s="195"/>
      <c r="G332" s="165"/>
      <c r="H332" s="165"/>
      <c r="I332" s="165"/>
      <c r="J332" s="165"/>
      <c r="K332" s="77"/>
      <c r="L332" s="77"/>
      <c r="M332" s="82"/>
      <c r="N332" s="196">
        <f>VLOOKUP(M332,'Supporting Documentation'!$A$4:$J$566,10,FALSE)</f>
        <v>0</v>
      </c>
      <c r="O332" s="51"/>
      <c r="P332" s="50"/>
      <c r="Q332" s="157">
        <f>IF(O332="",0,(O332/'PPF Application'!$T$7))</f>
        <v>0</v>
      </c>
      <c r="R332" s="52">
        <f>IF(M332="", 0, (N332/'PPF Application'!$T$7)*O332)</f>
        <v>0</v>
      </c>
      <c r="S332" s="135"/>
      <c r="U332" s="159">
        <f t="shared" si="48"/>
        <v>0</v>
      </c>
      <c r="V332" s="159">
        <f t="shared" si="41"/>
        <v>0</v>
      </c>
      <c r="W332" s="159">
        <f t="shared" si="42"/>
        <v>0</v>
      </c>
      <c r="X332" s="159">
        <f t="shared" si="43"/>
        <v>0</v>
      </c>
      <c r="Y332" s="159">
        <f t="shared" si="44"/>
        <v>0</v>
      </c>
      <c r="Z332" s="11">
        <f t="shared" si="45"/>
        <v>0</v>
      </c>
      <c r="AB332" s="23">
        <f t="shared" si="46"/>
        <v>0</v>
      </c>
      <c r="AC332" s="23">
        <f t="shared" si="47"/>
        <v>0</v>
      </c>
    </row>
    <row r="333" spans="1:29" x14ac:dyDescent="0.2">
      <c r="A333" s="364"/>
      <c r="B333" s="364"/>
      <c r="C333" s="165"/>
      <c r="D333" s="165"/>
      <c r="E333" s="165"/>
      <c r="F333" s="195"/>
      <c r="G333" s="165"/>
      <c r="H333" s="165"/>
      <c r="I333" s="165"/>
      <c r="J333" s="165"/>
      <c r="K333" s="77"/>
      <c r="L333" s="77"/>
      <c r="M333" s="82"/>
      <c r="N333" s="196">
        <f>VLOOKUP(M333,'Supporting Documentation'!$A$4:$J$566,10,FALSE)</f>
        <v>0</v>
      </c>
      <c r="O333" s="51"/>
      <c r="P333" s="50"/>
      <c r="Q333" s="157">
        <f>IF(O333="",0,(O333/'PPF Application'!$T$7))</f>
        <v>0</v>
      </c>
      <c r="R333" s="52">
        <f>IF(M333="", 0, (N333/'PPF Application'!$T$7)*O333)</f>
        <v>0</v>
      </c>
      <c r="S333" s="135"/>
      <c r="U333" s="159">
        <f t="shared" si="48"/>
        <v>0</v>
      </c>
      <c r="V333" s="159">
        <f t="shared" si="41"/>
        <v>0</v>
      </c>
      <c r="W333" s="159">
        <f t="shared" si="42"/>
        <v>0</v>
      </c>
      <c r="X333" s="159">
        <f t="shared" si="43"/>
        <v>0</v>
      </c>
      <c r="Y333" s="159">
        <f t="shared" si="44"/>
        <v>0</v>
      </c>
      <c r="Z333" s="11">
        <f t="shared" si="45"/>
        <v>0</v>
      </c>
      <c r="AB333" s="23">
        <f t="shared" si="46"/>
        <v>0</v>
      </c>
      <c r="AC333" s="23">
        <f t="shared" si="47"/>
        <v>0</v>
      </c>
    </row>
    <row r="334" spans="1:29" x14ac:dyDescent="0.2">
      <c r="A334" s="364"/>
      <c r="B334" s="364"/>
      <c r="C334" s="165"/>
      <c r="D334" s="165"/>
      <c r="E334" s="165"/>
      <c r="F334" s="195"/>
      <c r="G334" s="165"/>
      <c r="H334" s="165"/>
      <c r="I334" s="165"/>
      <c r="J334" s="165"/>
      <c r="K334" s="77"/>
      <c r="L334" s="77"/>
      <c r="M334" s="82"/>
      <c r="N334" s="196">
        <f>VLOOKUP(M334,'Supporting Documentation'!$A$4:$J$566,10,FALSE)</f>
        <v>0</v>
      </c>
      <c r="O334" s="51"/>
      <c r="P334" s="50"/>
      <c r="Q334" s="157">
        <f>IF(O334="",0,(O334/'PPF Application'!$T$7))</f>
        <v>0</v>
      </c>
      <c r="R334" s="52">
        <f>IF(M334="", 0, (N334/'PPF Application'!$T$7)*O334)</f>
        <v>0</v>
      </c>
      <c r="S334" s="135"/>
      <c r="U334" s="159">
        <f t="shared" si="48"/>
        <v>0</v>
      </c>
      <c r="V334" s="159">
        <f t="shared" si="41"/>
        <v>0</v>
      </c>
      <c r="W334" s="159">
        <f t="shared" si="42"/>
        <v>0</v>
      </c>
      <c r="X334" s="159">
        <f t="shared" si="43"/>
        <v>0</v>
      </c>
      <c r="Y334" s="159">
        <f t="shared" si="44"/>
        <v>0</v>
      </c>
      <c r="Z334" s="11">
        <f t="shared" si="45"/>
        <v>0</v>
      </c>
      <c r="AB334" s="23">
        <f t="shared" si="46"/>
        <v>0</v>
      </c>
      <c r="AC334" s="23">
        <f t="shared" si="47"/>
        <v>0</v>
      </c>
    </row>
    <row r="335" spans="1:29" x14ac:dyDescent="0.2">
      <c r="A335" s="364"/>
      <c r="B335" s="364"/>
      <c r="C335" s="165"/>
      <c r="D335" s="165"/>
      <c r="E335" s="165"/>
      <c r="F335" s="195"/>
      <c r="G335" s="165"/>
      <c r="H335" s="165"/>
      <c r="I335" s="165"/>
      <c r="J335" s="165"/>
      <c r="K335" s="77"/>
      <c r="L335" s="77"/>
      <c r="M335" s="82"/>
      <c r="N335" s="196">
        <f>VLOOKUP(M335,'Supporting Documentation'!$A$4:$J$566,10,FALSE)</f>
        <v>0</v>
      </c>
      <c r="O335" s="51"/>
      <c r="P335" s="50"/>
      <c r="Q335" s="157">
        <f>IF(O335="",0,(O335/'PPF Application'!$T$7))</f>
        <v>0</v>
      </c>
      <c r="R335" s="52">
        <f>IF(M335="", 0, (N335/'PPF Application'!$T$7)*O335)</f>
        <v>0</v>
      </c>
      <c r="S335" s="135"/>
      <c r="U335" s="159">
        <f t="shared" si="48"/>
        <v>0</v>
      </c>
      <c r="V335" s="159">
        <f t="shared" si="41"/>
        <v>0</v>
      </c>
      <c r="W335" s="159">
        <f t="shared" si="42"/>
        <v>0</v>
      </c>
      <c r="X335" s="159">
        <f t="shared" si="43"/>
        <v>0</v>
      </c>
      <c r="Y335" s="159">
        <f t="shared" si="44"/>
        <v>0</v>
      </c>
      <c r="Z335" s="11">
        <f t="shared" si="45"/>
        <v>0</v>
      </c>
      <c r="AB335" s="23">
        <f t="shared" si="46"/>
        <v>0</v>
      </c>
      <c r="AC335" s="23">
        <f t="shared" si="47"/>
        <v>0</v>
      </c>
    </row>
    <row r="336" spans="1:29" x14ac:dyDescent="0.2">
      <c r="A336" s="364"/>
      <c r="B336" s="364"/>
      <c r="C336" s="165"/>
      <c r="D336" s="165"/>
      <c r="E336" s="165"/>
      <c r="F336" s="195"/>
      <c r="G336" s="165"/>
      <c r="H336" s="165"/>
      <c r="I336" s="165"/>
      <c r="J336" s="165"/>
      <c r="K336" s="77"/>
      <c r="L336" s="77"/>
      <c r="M336" s="82"/>
      <c r="N336" s="196">
        <f>VLOOKUP(M336,'Supporting Documentation'!$A$4:$J$566,10,FALSE)</f>
        <v>0</v>
      </c>
      <c r="O336" s="51"/>
      <c r="P336" s="50"/>
      <c r="Q336" s="157">
        <f>IF(O336="",0,(O336/'PPF Application'!$T$7))</f>
        <v>0</v>
      </c>
      <c r="R336" s="52">
        <f>IF(M336="", 0, (N336/'PPF Application'!$T$7)*O336)</f>
        <v>0</v>
      </c>
      <c r="S336" s="135"/>
      <c r="U336" s="159">
        <f t="shared" si="48"/>
        <v>0</v>
      </c>
      <c r="V336" s="159">
        <f t="shared" si="41"/>
        <v>0</v>
      </c>
      <c r="W336" s="159">
        <f t="shared" si="42"/>
        <v>0</v>
      </c>
      <c r="X336" s="159">
        <f t="shared" si="43"/>
        <v>0</v>
      </c>
      <c r="Y336" s="159">
        <f t="shared" si="44"/>
        <v>0</v>
      </c>
      <c r="Z336" s="11">
        <f t="shared" si="45"/>
        <v>0</v>
      </c>
      <c r="AB336" s="23">
        <f t="shared" si="46"/>
        <v>0</v>
      </c>
      <c r="AC336" s="23">
        <f t="shared" si="47"/>
        <v>0</v>
      </c>
    </row>
    <row r="337" spans="1:29" x14ac:dyDescent="0.2">
      <c r="A337" s="364"/>
      <c r="B337" s="364"/>
      <c r="C337" s="165"/>
      <c r="D337" s="165"/>
      <c r="E337" s="165"/>
      <c r="F337" s="195"/>
      <c r="G337" s="165"/>
      <c r="H337" s="165"/>
      <c r="I337" s="165"/>
      <c r="J337" s="165"/>
      <c r="K337" s="77"/>
      <c r="L337" s="77"/>
      <c r="M337" s="82"/>
      <c r="N337" s="196">
        <f>VLOOKUP(M337,'Supporting Documentation'!$A$4:$J$566,10,FALSE)</f>
        <v>0</v>
      </c>
      <c r="O337" s="51"/>
      <c r="P337" s="50"/>
      <c r="Q337" s="157">
        <f>IF(O337="",0,(O337/'PPF Application'!$T$7))</f>
        <v>0</v>
      </c>
      <c r="R337" s="52">
        <f>IF(M337="", 0, (N337/'PPF Application'!$T$7)*O337)</f>
        <v>0</v>
      </c>
      <c r="S337" s="135"/>
      <c r="U337" s="159">
        <f t="shared" si="48"/>
        <v>0</v>
      </c>
      <c r="V337" s="159">
        <f t="shared" si="41"/>
        <v>0</v>
      </c>
      <c r="W337" s="159">
        <f t="shared" si="42"/>
        <v>0</v>
      </c>
      <c r="X337" s="159">
        <f t="shared" si="43"/>
        <v>0</v>
      </c>
      <c r="Y337" s="159">
        <f t="shared" si="44"/>
        <v>0</v>
      </c>
      <c r="Z337" s="11">
        <f t="shared" si="45"/>
        <v>0</v>
      </c>
      <c r="AB337" s="23">
        <f t="shared" si="46"/>
        <v>0</v>
      </c>
      <c r="AC337" s="23">
        <f t="shared" si="47"/>
        <v>0</v>
      </c>
    </row>
    <row r="338" spans="1:29" x14ac:dyDescent="0.2">
      <c r="A338" s="364"/>
      <c r="B338" s="364"/>
      <c r="C338" s="165"/>
      <c r="D338" s="165"/>
      <c r="E338" s="165"/>
      <c r="F338" s="195"/>
      <c r="G338" s="165"/>
      <c r="H338" s="165"/>
      <c r="I338" s="165"/>
      <c r="J338" s="165"/>
      <c r="K338" s="77"/>
      <c r="L338" s="77"/>
      <c r="M338" s="82"/>
      <c r="N338" s="196">
        <f>VLOOKUP(M338,'Supporting Documentation'!$A$4:$J$566,10,FALSE)</f>
        <v>0</v>
      </c>
      <c r="O338" s="51"/>
      <c r="P338" s="50"/>
      <c r="Q338" s="157">
        <f>IF(O338="",0,(O338/'PPF Application'!$T$7))</f>
        <v>0</v>
      </c>
      <c r="R338" s="52">
        <f>IF(M338="", 0, (N338/'PPF Application'!$T$7)*O338)</f>
        <v>0</v>
      </c>
      <c r="S338" s="135"/>
      <c r="U338" s="159">
        <f t="shared" si="48"/>
        <v>0</v>
      </c>
      <c r="V338" s="159">
        <f t="shared" si="41"/>
        <v>0</v>
      </c>
      <c r="W338" s="159">
        <f t="shared" si="42"/>
        <v>0</v>
      </c>
      <c r="X338" s="159">
        <f t="shared" si="43"/>
        <v>0</v>
      </c>
      <c r="Y338" s="159">
        <f t="shared" si="44"/>
        <v>0</v>
      </c>
      <c r="Z338" s="11">
        <f t="shared" si="45"/>
        <v>0</v>
      </c>
      <c r="AB338" s="23">
        <f t="shared" si="46"/>
        <v>0</v>
      </c>
      <c r="AC338" s="23">
        <f t="shared" si="47"/>
        <v>0</v>
      </c>
    </row>
    <row r="339" spans="1:29" x14ac:dyDescent="0.2">
      <c r="A339" s="364"/>
      <c r="B339" s="364"/>
      <c r="C339" s="165"/>
      <c r="D339" s="165"/>
      <c r="E339" s="165"/>
      <c r="F339" s="195"/>
      <c r="G339" s="165"/>
      <c r="H339" s="165"/>
      <c r="I339" s="165"/>
      <c r="J339" s="165"/>
      <c r="K339" s="77"/>
      <c r="L339" s="77"/>
      <c r="M339" s="82"/>
      <c r="N339" s="196">
        <f>VLOOKUP(M339,'Supporting Documentation'!$A$4:$J$566,10,FALSE)</f>
        <v>0</v>
      </c>
      <c r="O339" s="51"/>
      <c r="P339" s="50"/>
      <c r="Q339" s="157">
        <f>IF(O339="",0,(O339/'PPF Application'!$T$7))</f>
        <v>0</v>
      </c>
      <c r="R339" s="52">
        <f>IF(M339="", 0, (N339/'PPF Application'!$T$7)*O339)</f>
        <v>0</v>
      </c>
      <c r="S339" s="135"/>
      <c r="U339" s="159">
        <f t="shared" si="48"/>
        <v>0</v>
      </c>
      <c r="V339" s="159">
        <f t="shared" si="41"/>
        <v>0</v>
      </c>
      <c r="W339" s="159">
        <f t="shared" si="42"/>
        <v>0</v>
      </c>
      <c r="X339" s="159">
        <f t="shared" si="43"/>
        <v>0</v>
      </c>
      <c r="Y339" s="159">
        <f t="shared" si="44"/>
        <v>0</v>
      </c>
      <c r="Z339" s="11">
        <f t="shared" si="45"/>
        <v>0</v>
      </c>
      <c r="AB339" s="23">
        <f t="shared" si="46"/>
        <v>0</v>
      </c>
      <c r="AC339" s="23">
        <f t="shared" si="47"/>
        <v>0</v>
      </c>
    </row>
    <row r="340" spans="1:29" x14ac:dyDescent="0.2">
      <c r="A340" s="364"/>
      <c r="B340" s="364"/>
      <c r="C340" s="165"/>
      <c r="D340" s="165"/>
      <c r="E340" s="165"/>
      <c r="F340" s="195"/>
      <c r="G340" s="165"/>
      <c r="H340" s="165"/>
      <c r="I340" s="165"/>
      <c r="J340" s="165"/>
      <c r="K340" s="77"/>
      <c r="L340" s="77"/>
      <c r="M340" s="82"/>
      <c r="N340" s="196">
        <f>VLOOKUP(M340,'Supporting Documentation'!$A$4:$J$566,10,FALSE)</f>
        <v>0</v>
      </c>
      <c r="O340" s="51"/>
      <c r="P340" s="50"/>
      <c r="Q340" s="157">
        <f>IF(O340="",0,(O340/'PPF Application'!$T$7))</f>
        <v>0</v>
      </c>
      <c r="R340" s="52">
        <f>IF(M340="", 0, (N340/'PPF Application'!$T$7)*O340)</f>
        <v>0</v>
      </c>
      <c r="S340" s="135"/>
      <c r="U340" s="159">
        <f t="shared" si="48"/>
        <v>0</v>
      </c>
      <c r="V340" s="159">
        <f t="shared" si="41"/>
        <v>0</v>
      </c>
      <c r="W340" s="159">
        <f t="shared" si="42"/>
        <v>0</v>
      </c>
      <c r="X340" s="159">
        <f t="shared" si="43"/>
        <v>0</v>
      </c>
      <c r="Y340" s="159">
        <f t="shared" si="44"/>
        <v>0</v>
      </c>
      <c r="Z340" s="11">
        <f t="shared" si="45"/>
        <v>0</v>
      </c>
      <c r="AB340" s="23">
        <f t="shared" si="46"/>
        <v>0</v>
      </c>
      <c r="AC340" s="23">
        <f t="shared" si="47"/>
        <v>0</v>
      </c>
    </row>
    <row r="341" spans="1:29" x14ac:dyDescent="0.2">
      <c r="A341" s="364"/>
      <c r="B341" s="364"/>
      <c r="C341" s="165"/>
      <c r="D341" s="165"/>
      <c r="E341" s="165"/>
      <c r="F341" s="195"/>
      <c r="G341" s="165"/>
      <c r="H341" s="165"/>
      <c r="I341" s="165"/>
      <c r="J341" s="165"/>
      <c r="K341" s="77"/>
      <c r="L341" s="77"/>
      <c r="M341" s="82"/>
      <c r="N341" s="196">
        <f>VLOOKUP(M341,'Supporting Documentation'!$A$4:$J$566,10,FALSE)</f>
        <v>0</v>
      </c>
      <c r="O341" s="51"/>
      <c r="P341" s="50"/>
      <c r="Q341" s="157">
        <f>IF(O341="",0,(O341/'PPF Application'!$T$7))</f>
        <v>0</v>
      </c>
      <c r="R341" s="52">
        <f>IF(M341="", 0, (N341/'PPF Application'!$T$7)*O341)</f>
        <v>0</v>
      </c>
      <c r="S341" s="135"/>
      <c r="U341" s="159">
        <f t="shared" si="48"/>
        <v>0</v>
      </c>
      <c r="V341" s="159">
        <f t="shared" si="41"/>
        <v>0</v>
      </c>
      <c r="W341" s="159">
        <f t="shared" si="42"/>
        <v>0</v>
      </c>
      <c r="X341" s="159">
        <f t="shared" si="43"/>
        <v>0</v>
      </c>
      <c r="Y341" s="159">
        <f t="shared" si="44"/>
        <v>0</v>
      </c>
      <c r="Z341" s="11">
        <f t="shared" si="45"/>
        <v>0</v>
      </c>
      <c r="AB341" s="23">
        <f t="shared" si="46"/>
        <v>0</v>
      </c>
      <c r="AC341" s="23">
        <f t="shared" si="47"/>
        <v>0</v>
      </c>
    </row>
    <row r="342" spans="1:29" x14ac:dyDescent="0.2">
      <c r="A342" s="364"/>
      <c r="B342" s="364"/>
      <c r="C342" s="165"/>
      <c r="D342" s="165"/>
      <c r="E342" s="165"/>
      <c r="F342" s="195"/>
      <c r="G342" s="165"/>
      <c r="H342" s="165"/>
      <c r="I342" s="165"/>
      <c r="J342" s="165"/>
      <c r="K342" s="77"/>
      <c r="L342" s="77"/>
      <c r="M342" s="82"/>
      <c r="N342" s="196">
        <f>VLOOKUP(M342,'Supporting Documentation'!$A$4:$J$566,10,FALSE)</f>
        <v>0</v>
      </c>
      <c r="O342" s="51"/>
      <c r="P342" s="50"/>
      <c r="Q342" s="157">
        <f>IF(O342="",0,(O342/'PPF Application'!$T$7))</f>
        <v>0</v>
      </c>
      <c r="R342" s="52">
        <f>IF(M342="", 0, (N342/'PPF Application'!$T$7)*O342)</f>
        <v>0</v>
      </c>
      <c r="S342" s="135"/>
      <c r="U342" s="159">
        <f t="shared" si="48"/>
        <v>0</v>
      </c>
      <c r="V342" s="159">
        <f t="shared" si="41"/>
        <v>0</v>
      </c>
      <c r="W342" s="159">
        <f t="shared" si="42"/>
        <v>0</v>
      </c>
      <c r="X342" s="159">
        <f t="shared" si="43"/>
        <v>0</v>
      </c>
      <c r="Y342" s="159">
        <f t="shared" si="44"/>
        <v>0</v>
      </c>
      <c r="Z342" s="11">
        <f t="shared" si="45"/>
        <v>0</v>
      </c>
      <c r="AB342" s="23">
        <f t="shared" si="46"/>
        <v>0</v>
      </c>
      <c r="AC342" s="23">
        <f t="shared" si="47"/>
        <v>0</v>
      </c>
    </row>
    <row r="343" spans="1:29" x14ac:dyDescent="0.2">
      <c r="A343" s="364"/>
      <c r="B343" s="364"/>
      <c r="C343" s="165"/>
      <c r="D343" s="165"/>
      <c r="E343" s="165"/>
      <c r="F343" s="195"/>
      <c r="G343" s="165"/>
      <c r="H343" s="165"/>
      <c r="I343" s="165"/>
      <c r="J343" s="165"/>
      <c r="K343" s="77"/>
      <c r="L343" s="77"/>
      <c r="M343" s="82"/>
      <c r="N343" s="196">
        <f>VLOOKUP(M343,'Supporting Documentation'!$A$4:$J$566,10,FALSE)</f>
        <v>0</v>
      </c>
      <c r="O343" s="51"/>
      <c r="P343" s="50"/>
      <c r="Q343" s="157">
        <f>IF(O343="",0,(O343/'PPF Application'!$T$7))</f>
        <v>0</v>
      </c>
      <c r="R343" s="52">
        <f>IF(M343="", 0, (N343/'PPF Application'!$T$7)*O343)</f>
        <v>0</v>
      </c>
      <c r="S343" s="135"/>
      <c r="U343" s="159">
        <f t="shared" si="48"/>
        <v>0</v>
      </c>
      <c r="V343" s="159">
        <f t="shared" si="41"/>
        <v>0</v>
      </c>
      <c r="W343" s="159">
        <f t="shared" si="42"/>
        <v>0</v>
      </c>
      <c r="X343" s="159">
        <f t="shared" si="43"/>
        <v>0</v>
      </c>
      <c r="Y343" s="159">
        <f t="shared" si="44"/>
        <v>0</v>
      </c>
      <c r="Z343" s="11">
        <f t="shared" si="45"/>
        <v>0</v>
      </c>
      <c r="AB343" s="23">
        <f t="shared" si="46"/>
        <v>0</v>
      </c>
      <c r="AC343" s="23">
        <f t="shared" si="47"/>
        <v>0</v>
      </c>
    </row>
    <row r="344" spans="1:29" x14ac:dyDescent="0.2">
      <c r="A344" s="364"/>
      <c r="B344" s="364"/>
      <c r="C344" s="165"/>
      <c r="D344" s="165"/>
      <c r="E344" s="165"/>
      <c r="F344" s="195"/>
      <c r="G344" s="165"/>
      <c r="H344" s="165"/>
      <c r="I344" s="165"/>
      <c r="J344" s="165"/>
      <c r="K344" s="77"/>
      <c r="L344" s="77"/>
      <c r="M344" s="82"/>
      <c r="N344" s="196">
        <f>VLOOKUP(M344,'Supporting Documentation'!$A$4:$J$566,10,FALSE)</f>
        <v>0</v>
      </c>
      <c r="O344" s="51"/>
      <c r="P344" s="50"/>
      <c r="Q344" s="157">
        <f>IF(O344="",0,(O344/'PPF Application'!$T$7))</f>
        <v>0</v>
      </c>
      <c r="R344" s="52">
        <f>IF(M344="", 0, (N344/'PPF Application'!$T$7)*O344)</f>
        <v>0</v>
      </c>
      <c r="S344" s="135"/>
      <c r="U344" s="159">
        <f t="shared" si="48"/>
        <v>0</v>
      </c>
      <c r="V344" s="159">
        <f t="shared" si="41"/>
        <v>0</v>
      </c>
      <c r="W344" s="159">
        <f t="shared" si="42"/>
        <v>0</v>
      </c>
      <c r="X344" s="159">
        <f t="shared" si="43"/>
        <v>0</v>
      </c>
      <c r="Y344" s="159">
        <f t="shared" si="44"/>
        <v>0</v>
      </c>
      <c r="Z344" s="11">
        <f t="shared" si="45"/>
        <v>0</v>
      </c>
      <c r="AB344" s="23">
        <f t="shared" si="46"/>
        <v>0</v>
      </c>
      <c r="AC344" s="23">
        <f t="shared" si="47"/>
        <v>0</v>
      </c>
    </row>
    <row r="345" spans="1:29" x14ac:dyDescent="0.2">
      <c r="A345" s="364"/>
      <c r="B345" s="364"/>
      <c r="C345" s="165"/>
      <c r="D345" s="165"/>
      <c r="E345" s="165"/>
      <c r="F345" s="195"/>
      <c r="G345" s="165"/>
      <c r="H345" s="165"/>
      <c r="I345" s="165"/>
      <c r="J345" s="165"/>
      <c r="K345" s="77"/>
      <c r="L345" s="77"/>
      <c r="M345" s="82"/>
      <c r="N345" s="196">
        <f>VLOOKUP(M345,'Supporting Documentation'!$A$4:$J$566,10,FALSE)</f>
        <v>0</v>
      </c>
      <c r="O345" s="51"/>
      <c r="P345" s="50"/>
      <c r="Q345" s="157">
        <f>IF(O345="",0,(O345/'PPF Application'!$T$7))</f>
        <v>0</v>
      </c>
      <c r="R345" s="52">
        <f>IF(M345="", 0, (N345/'PPF Application'!$T$7)*O345)</f>
        <v>0</v>
      </c>
      <c r="S345" s="135"/>
      <c r="U345" s="159">
        <f t="shared" si="48"/>
        <v>0</v>
      </c>
      <c r="V345" s="159">
        <f t="shared" si="41"/>
        <v>0</v>
      </c>
      <c r="W345" s="159">
        <f t="shared" si="42"/>
        <v>0</v>
      </c>
      <c r="X345" s="159">
        <f t="shared" si="43"/>
        <v>0</v>
      </c>
      <c r="Y345" s="159">
        <f t="shared" si="44"/>
        <v>0</v>
      </c>
      <c r="Z345" s="11">
        <f t="shared" si="45"/>
        <v>0</v>
      </c>
      <c r="AB345" s="23">
        <f t="shared" si="46"/>
        <v>0</v>
      </c>
      <c r="AC345" s="23">
        <f t="shared" si="47"/>
        <v>0</v>
      </c>
    </row>
    <row r="346" spans="1:29" x14ac:dyDescent="0.2">
      <c r="A346" s="364"/>
      <c r="B346" s="364"/>
      <c r="C346" s="165"/>
      <c r="D346" s="165"/>
      <c r="E346" s="165"/>
      <c r="F346" s="195"/>
      <c r="G346" s="165"/>
      <c r="H346" s="165"/>
      <c r="I346" s="165"/>
      <c r="J346" s="165"/>
      <c r="K346" s="77"/>
      <c r="L346" s="77"/>
      <c r="M346" s="82"/>
      <c r="N346" s="196">
        <f>VLOOKUP(M346,'Supporting Documentation'!$A$4:$J$566,10,FALSE)</f>
        <v>0</v>
      </c>
      <c r="O346" s="51"/>
      <c r="P346" s="50"/>
      <c r="Q346" s="157">
        <f>IF(O346="",0,(O346/'PPF Application'!$T$7))</f>
        <v>0</v>
      </c>
      <c r="R346" s="52">
        <f>IF(M346="", 0, (N346/'PPF Application'!$T$7)*O346)</f>
        <v>0</v>
      </c>
      <c r="S346" s="135"/>
      <c r="U346" s="159">
        <f t="shared" si="48"/>
        <v>0</v>
      </c>
      <c r="V346" s="159">
        <f t="shared" si="41"/>
        <v>0</v>
      </c>
      <c r="W346" s="159">
        <f t="shared" si="42"/>
        <v>0</v>
      </c>
      <c r="X346" s="159">
        <f t="shared" si="43"/>
        <v>0</v>
      </c>
      <c r="Y346" s="159">
        <f t="shared" si="44"/>
        <v>0</v>
      </c>
      <c r="Z346" s="11">
        <f t="shared" si="45"/>
        <v>0</v>
      </c>
      <c r="AB346" s="23">
        <f t="shared" si="46"/>
        <v>0</v>
      </c>
      <c r="AC346" s="23">
        <f t="shared" si="47"/>
        <v>0</v>
      </c>
    </row>
    <row r="347" spans="1:29" x14ac:dyDescent="0.2">
      <c r="A347" s="364"/>
      <c r="B347" s="364"/>
      <c r="C347" s="165"/>
      <c r="D347" s="165"/>
      <c r="E347" s="165"/>
      <c r="F347" s="195"/>
      <c r="G347" s="165"/>
      <c r="H347" s="165"/>
      <c r="I347" s="165"/>
      <c r="J347" s="165"/>
      <c r="K347" s="77"/>
      <c r="L347" s="77"/>
      <c r="M347" s="82"/>
      <c r="N347" s="196">
        <f>VLOOKUP(M347,'Supporting Documentation'!$A$4:$J$566,10,FALSE)</f>
        <v>0</v>
      </c>
      <c r="O347" s="51"/>
      <c r="P347" s="50"/>
      <c r="Q347" s="157">
        <f>IF(O347="",0,(O347/'PPF Application'!$T$7))</f>
        <v>0</v>
      </c>
      <c r="R347" s="52">
        <f>IF(M347="", 0, (N347/'PPF Application'!$T$7)*O347)</f>
        <v>0</v>
      </c>
      <c r="S347" s="135"/>
      <c r="U347" s="159">
        <f t="shared" si="48"/>
        <v>0</v>
      </c>
      <c r="V347" s="159">
        <f t="shared" si="41"/>
        <v>0</v>
      </c>
      <c r="W347" s="159">
        <f t="shared" si="42"/>
        <v>0</v>
      </c>
      <c r="X347" s="159">
        <f t="shared" si="43"/>
        <v>0</v>
      </c>
      <c r="Y347" s="159">
        <f t="shared" si="44"/>
        <v>0</v>
      </c>
      <c r="Z347" s="11">
        <f t="shared" si="45"/>
        <v>0</v>
      </c>
      <c r="AB347" s="23">
        <f t="shared" si="46"/>
        <v>0</v>
      </c>
      <c r="AC347" s="23">
        <f t="shared" si="47"/>
        <v>0</v>
      </c>
    </row>
    <row r="348" spans="1:29" x14ac:dyDescent="0.2">
      <c r="A348" s="364"/>
      <c r="B348" s="364"/>
      <c r="C348" s="165"/>
      <c r="D348" s="165"/>
      <c r="E348" s="165"/>
      <c r="F348" s="195"/>
      <c r="G348" s="165"/>
      <c r="H348" s="165"/>
      <c r="I348" s="165"/>
      <c r="J348" s="165"/>
      <c r="K348" s="77"/>
      <c r="L348" s="77"/>
      <c r="M348" s="82"/>
      <c r="N348" s="196">
        <f>VLOOKUP(M348,'Supporting Documentation'!$A$4:$J$566,10,FALSE)</f>
        <v>0</v>
      </c>
      <c r="O348" s="51"/>
      <c r="P348" s="50"/>
      <c r="Q348" s="157">
        <f>IF(O348="",0,(O348/'PPF Application'!$T$7))</f>
        <v>0</v>
      </c>
      <c r="R348" s="52">
        <f>IF(M348="", 0, (N348/'PPF Application'!$T$7)*O348)</f>
        <v>0</v>
      </c>
      <c r="S348" s="135"/>
      <c r="U348" s="159">
        <f t="shared" si="48"/>
        <v>0</v>
      </c>
      <c r="V348" s="159">
        <f t="shared" si="41"/>
        <v>0</v>
      </c>
      <c r="W348" s="159">
        <f t="shared" si="42"/>
        <v>0</v>
      </c>
      <c r="X348" s="159">
        <f t="shared" si="43"/>
        <v>0</v>
      </c>
      <c r="Y348" s="159">
        <f t="shared" si="44"/>
        <v>0</v>
      </c>
      <c r="Z348" s="11">
        <f t="shared" si="45"/>
        <v>0</v>
      </c>
      <c r="AB348" s="23">
        <f t="shared" si="46"/>
        <v>0</v>
      </c>
      <c r="AC348" s="23">
        <f t="shared" si="47"/>
        <v>0</v>
      </c>
    </row>
    <row r="349" spans="1:29" x14ac:dyDescent="0.2">
      <c r="A349" s="364"/>
      <c r="B349" s="364"/>
      <c r="C349" s="165"/>
      <c r="D349" s="165"/>
      <c r="E349" s="165"/>
      <c r="F349" s="195"/>
      <c r="G349" s="165"/>
      <c r="H349" s="165"/>
      <c r="I349" s="165"/>
      <c r="J349" s="165"/>
      <c r="K349" s="77"/>
      <c r="L349" s="77"/>
      <c r="M349" s="82"/>
      <c r="N349" s="196">
        <f>VLOOKUP(M349,'Supporting Documentation'!$A$4:$J$566,10,FALSE)</f>
        <v>0</v>
      </c>
      <c r="O349" s="51"/>
      <c r="P349" s="50"/>
      <c r="Q349" s="157">
        <f>IF(O349="",0,(O349/'PPF Application'!$T$7))</f>
        <v>0</v>
      </c>
      <c r="R349" s="52">
        <f>IF(M349="", 0, (N349/'PPF Application'!$T$7)*O349)</f>
        <v>0</v>
      </c>
      <c r="S349" s="135"/>
      <c r="U349" s="159">
        <f t="shared" si="48"/>
        <v>0</v>
      </c>
      <c r="V349" s="159">
        <f t="shared" si="41"/>
        <v>0</v>
      </c>
      <c r="W349" s="159">
        <f t="shared" si="42"/>
        <v>0</v>
      </c>
      <c r="X349" s="159">
        <f t="shared" si="43"/>
        <v>0</v>
      </c>
      <c r="Y349" s="159">
        <f t="shared" si="44"/>
        <v>0</v>
      </c>
      <c r="Z349" s="11">
        <f t="shared" si="45"/>
        <v>0</v>
      </c>
      <c r="AB349" s="23">
        <f t="shared" si="46"/>
        <v>0</v>
      </c>
      <c r="AC349" s="23">
        <f t="shared" si="47"/>
        <v>0</v>
      </c>
    </row>
    <row r="350" spans="1:29" x14ac:dyDescent="0.2">
      <c r="A350" s="364"/>
      <c r="B350" s="364"/>
      <c r="C350" s="165"/>
      <c r="D350" s="165"/>
      <c r="E350" s="165"/>
      <c r="F350" s="195"/>
      <c r="G350" s="165"/>
      <c r="H350" s="165"/>
      <c r="I350" s="165"/>
      <c r="J350" s="165"/>
      <c r="K350" s="77"/>
      <c r="L350" s="77"/>
      <c r="M350" s="82"/>
      <c r="N350" s="196">
        <f>VLOOKUP(M350,'Supporting Documentation'!$A$4:$J$566,10,FALSE)</f>
        <v>0</v>
      </c>
      <c r="O350" s="51"/>
      <c r="P350" s="50"/>
      <c r="Q350" s="157">
        <f>IF(O350="",0,(O350/'PPF Application'!$T$7))</f>
        <v>0</v>
      </c>
      <c r="R350" s="52">
        <f>IF(M350="", 0, (N350/'PPF Application'!$T$7)*O350)</f>
        <v>0</v>
      </c>
      <c r="S350" s="135"/>
      <c r="U350" s="159">
        <f t="shared" si="48"/>
        <v>0</v>
      </c>
      <c r="V350" s="159">
        <f t="shared" si="41"/>
        <v>0</v>
      </c>
      <c r="W350" s="159">
        <f t="shared" si="42"/>
        <v>0</v>
      </c>
      <c r="X350" s="159">
        <f t="shared" si="43"/>
        <v>0</v>
      </c>
      <c r="Y350" s="159">
        <f t="shared" si="44"/>
        <v>0</v>
      </c>
      <c r="Z350" s="11">
        <f t="shared" si="45"/>
        <v>0</v>
      </c>
      <c r="AB350" s="23">
        <f t="shared" si="46"/>
        <v>0</v>
      </c>
      <c r="AC350" s="23">
        <f t="shared" si="47"/>
        <v>0</v>
      </c>
    </row>
    <row r="351" spans="1:29" x14ac:dyDescent="0.2">
      <c r="A351" s="364"/>
      <c r="B351" s="364"/>
      <c r="C351" s="165"/>
      <c r="D351" s="165"/>
      <c r="E351" s="165"/>
      <c r="F351" s="195"/>
      <c r="G351" s="165"/>
      <c r="H351" s="165"/>
      <c r="I351" s="165"/>
      <c r="J351" s="165"/>
      <c r="K351" s="77"/>
      <c r="L351" s="77"/>
      <c r="M351" s="82"/>
      <c r="N351" s="196">
        <f>VLOOKUP(M351,'Supporting Documentation'!$A$4:$J$566,10,FALSE)</f>
        <v>0</v>
      </c>
      <c r="O351" s="51"/>
      <c r="P351" s="50"/>
      <c r="Q351" s="157">
        <f>IF(O351="",0,(O351/'PPF Application'!$T$7))</f>
        <v>0</v>
      </c>
      <c r="R351" s="52">
        <f>IF(M351="", 0, (N351/'PPF Application'!$T$7)*O351)</f>
        <v>0</v>
      </c>
      <c r="S351" s="135"/>
      <c r="U351" s="159">
        <f t="shared" si="48"/>
        <v>0</v>
      </c>
      <c r="V351" s="159">
        <f t="shared" si="41"/>
        <v>0</v>
      </c>
      <c r="W351" s="159">
        <f t="shared" si="42"/>
        <v>0</v>
      </c>
      <c r="X351" s="159">
        <f t="shared" si="43"/>
        <v>0</v>
      </c>
      <c r="Y351" s="159">
        <f t="shared" si="44"/>
        <v>0</v>
      </c>
      <c r="Z351" s="11">
        <f t="shared" si="45"/>
        <v>0</v>
      </c>
      <c r="AB351" s="23">
        <f t="shared" si="46"/>
        <v>0</v>
      </c>
      <c r="AC351" s="23">
        <f t="shared" si="47"/>
        <v>0</v>
      </c>
    </row>
    <row r="352" spans="1:29" x14ac:dyDescent="0.2">
      <c r="A352" s="364"/>
      <c r="B352" s="364"/>
      <c r="C352" s="165"/>
      <c r="D352" s="165"/>
      <c r="E352" s="165"/>
      <c r="F352" s="195"/>
      <c r="G352" s="165"/>
      <c r="H352" s="165"/>
      <c r="I352" s="165"/>
      <c r="J352" s="165"/>
      <c r="K352" s="77"/>
      <c r="L352" s="77"/>
      <c r="M352" s="82"/>
      <c r="N352" s="196">
        <f>VLOOKUP(M352,'Supporting Documentation'!$A$4:$J$566,10,FALSE)</f>
        <v>0</v>
      </c>
      <c r="O352" s="51"/>
      <c r="P352" s="50"/>
      <c r="Q352" s="157">
        <f>IF(O352="",0,(O352/'PPF Application'!$T$7))</f>
        <v>0</v>
      </c>
      <c r="R352" s="52">
        <f>IF(M352="", 0, (N352/'PPF Application'!$T$7)*O352)</f>
        <v>0</v>
      </c>
      <c r="S352" s="135"/>
      <c r="U352" s="159">
        <f t="shared" si="48"/>
        <v>0</v>
      </c>
      <c r="V352" s="159">
        <f t="shared" si="41"/>
        <v>0</v>
      </c>
      <c r="W352" s="159">
        <f t="shared" si="42"/>
        <v>0</v>
      </c>
      <c r="X352" s="159">
        <f t="shared" si="43"/>
        <v>0</v>
      </c>
      <c r="Y352" s="159">
        <f t="shared" si="44"/>
        <v>0</v>
      </c>
      <c r="Z352" s="11">
        <f t="shared" si="45"/>
        <v>0</v>
      </c>
      <c r="AB352" s="23">
        <f t="shared" si="46"/>
        <v>0</v>
      </c>
      <c r="AC352" s="23">
        <f t="shared" si="47"/>
        <v>0</v>
      </c>
    </row>
    <row r="353" spans="1:29" x14ac:dyDescent="0.2">
      <c r="A353" s="364"/>
      <c r="B353" s="364"/>
      <c r="C353" s="165"/>
      <c r="D353" s="165"/>
      <c r="E353" s="165"/>
      <c r="F353" s="195"/>
      <c r="G353" s="165"/>
      <c r="H353" s="165"/>
      <c r="I353" s="165"/>
      <c r="J353" s="165"/>
      <c r="K353" s="77"/>
      <c r="L353" s="77"/>
      <c r="M353" s="82"/>
      <c r="N353" s="196">
        <f>VLOOKUP(M353,'Supporting Documentation'!$A$4:$J$566,10,FALSE)</f>
        <v>0</v>
      </c>
      <c r="O353" s="51"/>
      <c r="P353" s="50"/>
      <c r="Q353" s="157">
        <f>IF(O353="",0,(O353/'PPF Application'!$T$7))</f>
        <v>0</v>
      </c>
      <c r="R353" s="52">
        <f>IF(M353="", 0, (N353/'PPF Application'!$T$7)*O353)</f>
        <v>0</v>
      </c>
      <c r="S353" s="135"/>
      <c r="U353" s="159">
        <f t="shared" si="48"/>
        <v>0</v>
      </c>
      <c r="V353" s="159">
        <f t="shared" si="41"/>
        <v>0</v>
      </c>
      <c r="W353" s="159">
        <f t="shared" si="42"/>
        <v>0</v>
      </c>
      <c r="X353" s="159">
        <f t="shared" si="43"/>
        <v>0</v>
      </c>
      <c r="Y353" s="159">
        <f t="shared" si="44"/>
        <v>0</v>
      </c>
      <c r="Z353" s="11">
        <f t="shared" si="45"/>
        <v>0</v>
      </c>
      <c r="AB353" s="23">
        <f t="shared" si="46"/>
        <v>0</v>
      </c>
      <c r="AC353" s="23">
        <f t="shared" si="47"/>
        <v>0</v>
      </c>
    </row>
    <row r="354" spans="1:29" x14ac:dyDescent="0.2">
      <c r="A354" s="364"/>
      <c r="B354" s="364"/>
      <c r="C354" s="165"/>
      <c r="D354" s="165"/>
      <c r="E354" s="165"/>
      <c r="F354" s="195"/>
      <c r="G354" s="165"/>
      <c r="H354" s="165"/>
      <c r="I354" s="165"/>
      <c r="J354" s="165"/>
      <c r="K354" s="77"/>
      <c r="L354" s="77"/>
      <c r="M354" s="82"/>
      <c r="N354" s="196">
        <f>VLOOKUP(M354,'Supporting Documentation'!$A$4:$J$566,10,FALSE)</f>
        <v>0</v>
      </c>
      <c r="O354" s="51"/>
      <c r="P354" s="50"/>
      <c r="Q354" s="157">
        <f>IF(O354="",0,(O354/'PPF Application'!$T$7))</f>
        <v>0</v>
      </c>
      <c r="R354" s="52">
        <f>IF(M354="", 0, (N354/'PPF Application'!$T$7)*O354)</f>
        <v>0</v>
      </c>
      <c r="S354" s="135"/>
      <c r="U354" s="159">
        <f t="shared" si="48"/>
        <v>0</v>
      </c>
      <c r="V354" s="159">
        <f t="shared" si="41"/>
        <v>0</v>
      </c>
      <c r="W354" s="159">
        <f t="shared" si="42"/>
        <v>0</v>
      </c>
      <c r="X354" s="159">
        <f t="shared" si="43"/>
        <v>0</v>
      </c>
      <c r="Y354" s="159">
        <f t="shared" si="44"/>
        <v>0</v>
      </c>
      <c r="Z354" s="11">
        <f t="shared" si="45"/>
        <v>0</v>
      </c>
      <c r="AB354" s="23">
        <f t="shared" si="46"/>
        <v>0</v>
      </c>
      <c r="AC354" s="23">
        <f t="shared" si="47"/>
        <v>0</v>
      </c>
    </row>
    <row r="355" spans="1:29" x14ac:dyDescent="0.2">
      <c r="A355" s="364"/>
      <c r="B355" s="364"/>
      <c r="C355" s="165"/>
      <c r="D355" s="165"/>
      <c r="E355" s="165"/>
      <c r="F355" s="195"/>
      <c r="G355" s="165"/>
      <c r="H355" s="165"/>
      <c r="I355" s="165"/>
      <c r="J355" s="165"/>
      <c r="K355" s="77"/>
      <c r="L355" s="77"/>
      <c r="M355" s="82"/>
      <c r="N355" s="196">
        <f>VLOOKUP(M355,'Supporting Documentation'!$A$4:$J$566,10,FALSE)</f>
        <v>0</v>
      </c>
      <c r="O355" s="51"/>
      <c r="P355" s="50"/>
      <c r="Q355" s="157">
        <f>IF(O355="",0,(O355/'PPF Application'!$T$7))</f>
        <v>0</v>
      </c>
      <c r="R355" s="52">
        <f>IF(M355="", 0, (N355/'PPF Application'!$T$7)*O355)</f>
        <v>0</v>
      </c>
      <c r="S355" s="135"/>
      <c r="U355" s="159">
        <f t="shared" si="48"/>
        <v>0</v>
      </c>
      <c r="V355" s="159">
        <f t="shared" si="41"/>
        <v>0</v>
      </c>
      <c r="W355" s="159">
        <f t="shared" si="42"/>
        <v>0</v>
      </c>
      <c r="X355" s="159">
        <f t="shared" si="43"/>
        <v>0</v>
      </c>
      <c r="Y355" s="159">
        <f t="shared" si="44"/>
        <v>0</v>
      </c>
      <c r="Z355" s="11">
        <f t="shared" si="45"/>
        <v>0</v>
      </c>
      <c r="AB355" s="23">
        <f t="shared" si="46"/>
        <v>0</v>
      </c>
      <c r="AC355" s="23">
        <f t="shared" si="47"/>
        <v>0</v>
      </c>
    </row>
    <row r="356" spans="1:29" x14ac:dyDescent="0.2">
      <c r="A356" s="364"/>
      <c r="B356" s="364"/>
      <c r="C356" s="165"/>
      <c r="D356" s="165"/>
      <c r="E356" s="165"/>
      <c r="F356" s="195"/>
      <c r="G356" s="165"/>
      <c r="H356" s="165"/>
      <c r="I356" s="165"/>
      <c r="J356" s="165"/>
      <c r="K356" s="77"/>
      <c r="L356" s="77"/>
      <c r="M356" s="82"/>
      <c r="N356" s="196">
        <f>VLOOKUP(M356,'Supporting Documentation'!$A$4:$J$566,10,FALSE)</f>
        <v>0</v>
      </c>
      <c r="O356" s="51"/>
      <c r="P356" s="50"/>
      <c r="Q356" s="157">
        <f>IF(O356="",0,(O356/'PPF Application'!$T$7))</f>
        <v>0</v>
      </c>
      <c r="R356" s="52">
        <f>IF(M356="", 0, (N356/'PPF Application'!$T$7)*O356)</f>
        <v>0</v>
      </c>
      <c r="S356" s="135"/>
      <c r="U356" s="159">
        <f t="shared" si="48"/>
        <v>0</v>
      </c>
      <c r="V356" s="159">
        <f t="shared" si="41"/>
        <v>0</v>
      </c>
      <c r="W356" s="159">
        <f t="shared" si="42"/>
        <v>0</v>
      </c>
      <c r="X356" s="159">
        <f t="shared" si="43"/>
        <v>0</v>
      </c>
      <c r="Y356" s="159">
        <f t="shared" si="44"/>
        <v>0</v>
      </c>
      <c r="Z356" s="11">
        <f t="shared" si="45"/>
        <v>0</v>
      </c>
      <c r="AB356" s="23">
        <f t="shared" si="46"/>
        <v>0</v>
      </c>
      <c r="AC356" s="23">
        <f t="shared" si="47"/>
        <v>0</v>
      </c>
    </row>
    <row r="357" spans="1:29" x14ac:dyDescent="0.2">
      <c r="A357" s="364"/>
      <c r="B357" s="364"/>
      <c r="C357" s="165"/>
      <c r="D357" s="165"/>
      <c r="E357" s="165"/>
      <c r="F357" s="195"/>
      <c r="G357" s="165"/>
      <c r="H357" s="165"/>
      <c r="I357" s="165"/>
      <c r="J357" s="165"/>
      <c r="K357" s="77"/>
      <c r="L357" s="77"/>
      <c r="M357" s="82"/>
      <c r="N357" s="196">
        <f>VLOOKUP(M357,'Supporting Documentation'!$A$4:$J$566,10,FALSE)</f>
        <v>0</v>
      </c>
      <c r="O357" s="51"/>
      <c r="P357" s="50"/>
      <c r="Q357" s="157">
        <f>IF(O357="",0,(O357/'PPF Application'!$T$7))</f>
        <v>0</v>
      </c>
      <c r="R357" s="52">
        <f>IF(M357="", 0, (N357/'PPF Application'!$T$7)*O357)</f>
        <v>0</v>
      </c>
      <c r="S357" s="135"/>
      <c r="U357" s="159">
        <f t="shared" si="48"/>
        <v>0</v>
      </c>
      <c r="V357" s="159">
        <f t="shared" si="41"/>
        <v>0</v>
      </c>
      <c r="W357" s="159">
        <f t="shared" si="42"/>
        <v>0</v>
      </c>
      <c r="X357" s="159">
        <f t="shared" si="43"/>
        <v>0</v>
      </c>
      <c r="Y357" s="159">
        <f t="shared" si="44"/>
        <v>0</v>
      </c>
      <c r="Z357" s="11">
        <f t="shared" si="45"/>
        <v>0</v>
      </c>
      <c r="AB357" s="23">
        <f t="shared" si="46"/>
        <v>0</v>
      </c>
      <c r="AC357" s="23">
        <f t="shared" si="47"/>
        <v>0</v>
      </c>
    </row>
    <row r="358" spans="1:29" x14ac:dyDescent="0.2">
      <c r="A358" s="364"/>
      <c r="B358" s="364"/>
      <c r="C358" s="165"/>
      <c r="D358" s="165"/>
      <c r="E358" s="165"/>
      <c r="F358" s="195"/>
      <c r="G358" s="165"/>
      <c r="H358" s="165"/>
      <c r="I358" s="165"/>
      <c r="J358" s="165"/>
      <c r="K358" s="77"/>
      <c r="L358" s="77"/>
      <c r="M358" s="82"/>
      <c r="N358" s="196">
        <f>VLOOKUP(M358,'Supporting Documentation'!$A$4:$J$566,10,FALSE)</f>
        <v>0</v>
      </c>
      <c r="O358" s="51"/>
      <c r="P358" s="50"/>
      <c r="Q358" s="157">
        <f>IF(O358="",0,(O358/'PPF Application'!$T$7))</f>
        <v>0</v>
      </c>
      <c r="R358" s="52">
        <f>IF(M358="", 0, (N358/'PPF Application'!$T$7)*O358)</f>
        <v>0</v>
      </c>
      <c r="S358" s="135"/>
      <c r="U358" s="159">
        <f t="shared" si="48"/>
        <v>0</v>
      </c>
      <c r="V358" s="159">
        <f t="shared" si="41"/>
        <v>0</v>
      </c>
      <c r="W358" s="159">
        <f t="shared" si="42"/>
        <v>0</v>
      </c>
      <c r="X358" s="159">
        <f t="shared" si="43"/>
        <v>0</v>
      </c>
      <c r="Y358" s="159">
        <f t="shared" si="44"/>
        <v>0</v>
      </c>
      <c r="Z358" s="11">
        <f t="shared" si="45"/>
        <v>0</v>
      </c>
      <c r="AB358" s="23">
        <f t="shared" si="46"/>
        <v>0</v>
      </c>
      <c r="AC358" s="23">
        <f t="shared" si="47"/>
        <v>0</v>
      </c>
    </row>
    <row r="359" spans="1:29" x14ac:dyDescent="0.2">
      <c r="A359" s="364"/>
      <c r="B359" s="364"/>
      <c r="C359" s="165"/>
      <c r="D359" s="165"/>
      <c r="E359" s="165"/>
      <c r="F359" s="195"/>
      <c r="G359" s="165"/>
      <c r="H359" s="165"/>
      <c r="I359" s="165"/>
      <c r="J359" s="165"/>
      <c r="K359" s="77"/>
      <c r="L359" s="77"/>
      <c r="M359" s="82"/>
      <c r="N359" s="196">
        <f>VLOOKUP(M359,'Supporting Documentation'!$A$4:$J$566,10,FALSE)</f>
        <v>0</v>
      </c>
      <c r="O359" s="51"/>
      <c r="P359" s="50"/>
      <c r="Q359" s="157">
        <f>IF(O359="",0,(O359/'PPF Application'!$T$7))</f>
        <v>0</v>
      </c>
      <c r="R359" s="52">
        <f>IF(M359="", 0, (N359/'PPF Application'!$T$7)*O359)</f>
        <v>0</v>
      </c>
      <c r="S359" s="135"/>
      <c r="U359" s="159">
        <f t="shared" si="48"/>
        <v>0</v>
      </c>
      <c r="V359" s="159">
        <f t="shared" si="41"/>
        <v>0</v>
      </c>
      <c r="W359" s="159">
        <f t="shared" si="42"/>
        <v>0</v>
      </c>
      <c r="X359" s="159">
        <f t="shared" si="43"/>
        <v>0</v>
      </c>
      <c r="Y359" s="159">
        <f t="shared" si="44"/>
        <v>0</v>
      </c>
      <c r="Z359" s="11">
        <f t="shared" si="45"/>
        <v>0</v>
      </c>
      <c r="AB359" s="23">
        <f t="shared" si="46"/>
        <v>0</v>
      </c>
      <c r="AC359" s="23">
        <f t="shared" si="47"/>
        <v>0</v>
      </c>
    </row>
    <row r="360" spans="1:29" x14ac:dyDescent="0.2">
      <c r="A360" s="364"/>
      <c r="B360" s="364"/>
      <c r="C360" s="165"/>
      <c r="D360" s="165"/>
      <c r="E360" s="165"/>
      <c r="F360" s="195"/>
      <c r="G360" s="165"/>
      <c r="H360" s="165"/>
      <c r="I360" s="165"/>
      <c r="J360" s="165"/>
      <c r="K360" s="77"/>
      <c r="L360" s="77"/>
      <c r="M360" s="82"/>
      <c r="N360" s="196">
        <f>VLOOKUP(M360,'Supporting Documentation'!$A$4:$J$566,10,FALSE)</f>
        <v>0</v>
      </c>
      <c r="O360" s="51"/>
      <c r="P360" s="50"/>
      <c r="Q360" s="157">
        <f>IF(O360="",0,(O360/'PPF Application'!$T$7))</f>
        <v>0</v>
      </c>
      <c r="R360" s="52">
        <f>IF(M360="", 0, (N360/'PPF Application'!$T$7)*O360)</f>
        <v>0</v>
      </c>
      <c r="S360" s="135"/>
      <c r="U360" s="159">
        <f t="shared" si="48"/>
        <v>0</v>
      </c>
      <c r="V360" s="159">
        <f t="shared" si="41"/>
        <v>0</v>
      </c>
      <c r="W360" s="159">
        <f t="shared" si="42"/>
        <v>0</v>
      </c>
      <c r="X360" s="159">
        <f t="shared" si="43"/>
        <v>0</v>
      </c>
      <c r="Y360" s="159">
        <f t="shared" si="44"/>
        <v>0</v>
      </c>
      <c r="Z360" s="11">
        <f t="shared" si="45"/>
        <v>0</v>
      </c>
      <c r="AB360" s="23">
        <f t="shared" si="46"/>
        <v>0</v>
      </c>
      <c r="AC360" s="23">
        <f t="shared" si="47"/>
        <v>0</v>
      </c>
    </row>
    <row r="361" spans="1:29" x14ac:dyDescent="0.2">
      <c r="A361" s="364"/>
      <c r="B361" s="364"/>
      <c r="C361" s="165"/>
      <c r="D361" s="165"/>
      <c r="E361" s="165"/>
      <c r="F361" s="195"/>
      <c r="G361" s="165"/>
      <c r="H361" s="165"/>
      <c r="I361" s="165"/>
      <c r="J361" s="165"/>
      <c r="K361" s="77"/>
      <c r="L361" s="77"/>
      <c r="M361" s="82"/>
      <c r="N361" s="196">
        <f>VLOOKUP(M361,'Supporting Documentation'!$A$4:$J$566,10,FALSE)</f>
        <v>0</v>
      </c>
      <c r="O361" s="51"/>
      <c r="P361" s="50"/>
      <c r="Q361" s="157">
        <f>IF(O361="",0,(O361/'PPF Application'!$T$7))</f>
        <v>0</v>
      </c>
      <c r="R361" s="52">
        <f>IF(M361="", 0, (N361/'PPF Application'!$T$7)*O361)</f>
        <v>0</v>
      </c>
      <c r="S361" s="135"/>
      <c r="U361" s="159">
        <f t="shared" si="48"/>
        <v>0</v>
      </c>
      <c r="V361" s="159">
        <f t="shared" si="41"/>
        <v>0</v>
      </c>
      <c r="W361" s="159">
        <f t="shared" si="42"/>
        <v>0</v>
      </c>
      <c r="X361" s="159">
        <f t="shared" si="43"/>
        <v>0</v>
      </c>
      <c r="Y361" s="159">
        <f t="shared" si="44"/>
        <v>0</v>
      </c>
      <c r="Z361" s="11">
        <f t="shared" si="45"/>
        <v>0</v>
      </c>
      <c r="AB361" s="23">
        <f t="shared" si="46"/>
        <v>0</v>
      </c>
      <c r="AC361" s="23">
        <f t="shared" si="47"/>
        <v>0</v>
      </c>
    </row>
    <row r="362" spans="1:29" x14ac:dyDescent="0.2">
      <c r="A362" s="364"/>
      <c r="B362" s="364"/>
      <c r="C362" s="165"/>
      <c r="D362" s="165"/>
      <c r="E362" s="165"/>
      <c r="F362" s="195"/>
      <c r="G362" s="165"/>
      <c r="H362" s="165"/>
      <c r="I362" s="165"/>
      <c r="J362" s="165"/>
      <c r="K362" s="77"/>
      <c r="L362" s="77"/>
      <c r="M362" s="82"/>
      <c r="N362" s="196">
        <f>VLOOKUP(M362,'Supporting Documentation'!$A$4:$J$566,10,FALSE)</f>
        <v>0</v>
      </c>
      <c r="O362" s="51"/>
      <c r="P362" s="50"/>
      <c r="Q362" s="157">
        <f>IF(O362="",0,(O362/'PPF Application'!$T$7))</f>
        <v>0</v>
      </c>
      <c r="R362" s="52">
        <f>IF(M362="", 0, (N362/'PPF Application'!$T$7)*O362)</f>
        <v>0</v>
      </c>
      <c r="S362" s="135"/>
      <c r="U362" s="159">
        <f t="shared" si="48"/>
        <v>0</v>
      </c>
      <c r="V362" s="159">
        <f t="shared" si="41"/>
        <v>0</v>
      </c>
      <c r="W362" s="159">
        <f t="shared" si="42"/>
        <v>0</v>
      </c>
      <c r="X362" s="159">
        <f t="shared" si="43"/>
        <v>0</v>
      </c>
      <c r="Y362" s="159">
        <f t="shared" si="44"/>
        <v>0</v>
      </c>
      <c r="Z362" s="11">
        <f t="shared" si="45"/>
        <v>0</v>
      </c>
      <c r="AB362" s="23">
        <f t="shared" si="46"/>
        <v>0</v>
      </c>
      <c r="AC362" s="23">
        <f t="shared" si="47"/>
        <v>0</v>
      </c>
    </row>
    <row r="363" spans="1:29" x14ac:dyDescent="0.2">
      <c r="A363" s="364"/>
      <c r="B363" s="364"/>
      <c r="C363" s="165"/>
      <c r="D363" s="165"/>
      <c r="E363" s="165"/>
      <c r="F363" s="195"/>
      <c r="G363" s="165"/>
      <c r="H363" s="165"/>
      <c r="I363" s="165"/>
      <c r="J363" s="165"/>
      <c r="K363" s="77"/>
      <c r="L363" s="77"/>
      <c r="M363" s="82"/>
      <c r="N363" s="196">
        <f>VLOOKUP(M363,'Supporting Documentation'!$A$4:$J$566,10,FALSE)</f>
        <v>0</v>
      </c>
      <c r="O363" s="51"/>
      <c r="P363" s="50"/>
      <c r="Q363" s="157">
        <f>IF(O363="",0,(O363/'PPF Application'!$T$7))</f>
        <v>0</v>
      </c>
      <c r="R363" s="52">
        <f>IF(M363="", 0, (N363/'PPF Application'!$T$7)*O363)</f>
        <v>0</v>
      </c>
      <c r="S363" s="135"/>
      <c r="U363" s="159">
        <f t="shared" si="48"/>
        <v>0</v>
      </c>
      <c r="V363" s="159">
        <f t="shared" si="41"/>
        <v>0</v>
      </c>
      <c r="W363" s="159">
        <f t="shared" si="42"/>
        <v>0</v>
      </c>
      <c r="X363" s="159">
        <f t="shared" si="43"/>
        <v>0</v>
      </c>
      <c r="Y363" s="159">
        <f t="shared" si="44"/>
        <v>0</v>
      </c>
      <c r="Z363" s="11">
        <f t="shared" si="45"/>
        <v>0</v>
      </c>
      <c r="AB363" s="23">
        <f t="shared" si="46"/>
        <v>0</v>
      </c>
      <c r="AC363" s="23">
        <f t="shared" si="47"/>
        <v>0</v>
      </c>
    </row>
    <row r="364" spans="1:29" x14ac:dyDescent="0.2">
      <c r="A364" s="364"/>
      <c r="B364" s="364"/>
      <c r="C364" s="165"/>
      <c r="D364" s="165"/>
      <c r="E364" s="165"/>
      <c r="F364" s="195"/>
      <c r="G364" s="165"/>
      <c r="H364" s="165"/>
      <c r="I364" s="165"/>
      <c r="J364" s="165"/>
      <c r="K364" s="77"/>
      <c r="L364" s="77"/>
      <c r="M364" s="82"/>
      <c r="N364" s="196">
        <f>VLOOKUP(M364,'Supporting Documentation'!$A$4:$J$566,10,FALSE)</f>
        <v>0</v>
      </c>
      <c r="O364" s="51"/>
      <c r="P364" s="50"/>
      <c r="Q364" s="157">
        <f>IF(O364="",0,(O364/'PPF Application'!$T$7))</f>
        <v>0</v>
      </c>
      <c r="R364" s="52">
        <f>IF(M364="", 0, (N364/'PPF Application'!$T$7)*O364)</f>
        <v>0</v>
      </c>
      <c r="S364" s="135"/>
      <c r="U364" s="159">
        <f t="shared" si="48"/>
        <v>0</v>
      </c>
      <c r="V364" s="159">
        <f t="shared" si="41"/>
        <v>0</v>
      </c>
      <c r="W364" s="159">
        <f t="shared" si="42"/>
        <v>0</v>
      </c>
      <c r="X364" s="159">
        <f t="shared" si="43"/>
        <v>0</v>
      </c>
      <c r="Y364" s="159">
        <f t="shared" si="44"/>
        <v>0</v>
      </c>
      <c r="Z364" s="11">
        <f t="shared" si="45"/>
        <v>0</v>
      </c>
      <c r="AB364" s="23">
        <f t="shared" si="46"/>
        <v>0</v>
      </c>
      <c r="AC364" s="23">
        <f t="shared" si="47"/>
        <v>0</v>
      </c>
    </row>
    <row r="365" spans="1:29" x14ac:dyDescent="0.2">
      <c r="A365" s="364"/>
      <c r="B365" s="364"/>
      <c r="C365" s="165"/>
      <c r="D365" s="165"/>
      <c r="E365" s="165"/>
      <c r="F365" s="195"/>
      <c r="G365" s="165"/>
      <c r="H365" s="165"/>
      <c r="I365" s="165"/>
      <c r="J365" s="165"/>
      <c r="K365" s="77"/>
      <c r="L365" s="77"/>
      <c r="M365" s="82"/>
      <c r="N365" s="196">
        <f>VLOOKUP(M365,'Supporting Documentation'!$A$4:$J$566,10,FALSE)</f>
        <v>0</v>
      </c>
      <c r="O365" s="51"/>
      <c r="P365" s="50"/>
      <c r="Q365" s="157">
        <f>IF(O365="",0,(O365/'PPF Application'!$T$7))</f>
        <v>0</v>
      </c>
      <c r="R365" s="52">
        <f>IF(M365="", 0, (N365/'PPF Application'!$T$7)*O365)</f>
        <v>0</v>
      </c>
      <c r="S365" s="135"/>
      <c r="U365" s="159">
        <f t="shared" si="48"/>
        <v>0</v>
      </c>
      <c r="V365" s="159">
        <f t="shared" si="41"/>
        <v>0</v>
      </c>
      <c r="W365" s="159">
        <f t="shared" si="42"/>
        <v>0</v>
      </c>
      <c r="X365" s="159">
        <f t="shared" si="43"/>
        <v>0</v>
      </c>
      <c r="Y365" s="159">
        <f t="shared" si="44"/>
        <v>0</v>
      </c>
      <c r="Z365" s="11">
        <f t="shared" si="45"/>
        <v>0</v>
      </c>
      <c r="AB365" s="23">
        <f t="shared" si="46"/>
        <v>0</v>
      </c>
      <c r="AC365" s="23">
        <f t="shared" si="47"/>
        <v>0</v>
      </c>
    </row>
    <row r="366" spans="1:29" x14ac:dyDescent="0.2">
      <c r="A366" s="364"/>
      <c r="B366" s="364"/>
      <c r="C366" s="165"/>
      <c r="D366" s="165"/>
      <c r="E366" s="165"/>
      <c r="F366" s="195"/>
      <c r="G366" s="165"/>
      <c r="H366" s="165"/>
      <c r="I366" s="165"/>
      <c r="J366" s="165"/>
      <c r="K366" s="77"/>
      <c r="L366" s="77"/>
      <c r="M366" s="82"/>
      <c r="N366" s="196">
        <f>VLOOKUP(M366,'Supporting Documentation'!$A$4:$J$566,10,FALSE)</f>
        <v>0</v>
      </c>
      <c r="O366" s="51"/>
      <c r="P366" s="50"/>
      <c r="Q366" s="157">
        <f>IF(O366="",0,(O366/'PPF Application'!$T$7))</f>
        <v>0</v>
      </c>
      <c r="R366" s="52">
        <f>IF(M366="", 0, (N366/'PPF Application'!$T$7)*O366)</f>
        <v>0</v>
      </c>
      <c r="S366" s="135"/>
      <c r="U366" s="159">
        <f t="shared" si="48"/>
        <v>0</v>
      </c>
      <c r="V366" s="159">
        <f t="shared" si="41"/>
        <v>0</v>
      </c>
      <c r="W366" s="159">
        <f t="shared" si="42"/>
        <v>0</v>
      </c>
      <c r="X366" s="159">
        <f t="shared" si="43"/>
        <v>0</v>
      </c>
      <c r="Y366" s="159">
        <f t="shared" si="44"/>
        <v>0</v>
      </c>
      <c r="Z366" s="11">
        <f t="shared" si="45"/>
        <v>0</v>
      </c>
      <c r="AB366" s="23">
        <f t="shared" si="46"/>
        <v>0</v>
      </c>
      <c r="AC366" s="23">
        <f t="shared" si="47"/>
        <v>0</v>
      </c>
    </row>
    <row r="367" spans="1:29" x14ac:dyDescent="0.2">
      <c r="A367" s="364"/>
      <c r="B367" s="364"/>
      <c r="C367" s="165"/>
      <c r="D367" s="165"/>
      <c r="E367" s="165"/>
      <c r="F367" s="195"/>
      <c r="G367" s="165"/>
      <c r="H367" s="165"/>
      <c r="I367" s="165"/>
      <c r="J367" s="165"/>
      <c r="K367" s="77"/>
      <c r="L367" s="77"/>
      <c r="M367" s="82"/>
      <c r="N367" s="196">
        <f>VLOOKUP(M367,'Supporting Documentation'!$A$4:$J$566,10,FALSE)</f>
        <v>0</v>
      </c>
      <c r="O367" s="51"/>
      <c r="P367" s="50"/>
      <c r="Q367" s="157">
        <f>IF(O367="",0,(O367/'PPF Application'!$T$7))</f>
        <v>0</v>
      </c>
      <c r="R367" s="52">
        <f>IF(M367="", 0, (N367/'PPF Application'!$T$7)*O367)</f>
        <v>0</v>
      </c>
      <c r="S367" s="135"/>
      <c r="U367" s="159">
        <f t="shared" si="48"/>
        <v>0</v>
      </c>
      <c r="V367" s="159">
        <f t="shared" si="41"/>
        <v>0</v>
      </c>
      <c r="W367" s="159">
        <f t="shared" si="42"/>
        <v>0</v>
      </c>
      <c r="X367" s="159">
        <f t="shared" si="43"/>
        <v>0</v>
      </c>
      <c r="Y367" s="159">
        <f t="shared" si="44"/>
        <v>0</v>
      </c>
      <c r="Z367" s="11">
        <f t="shared" si="45"/>
        <v>0</v>
      </c>
      <c r="AB367" s="23">
        <f t="shared" si="46"/>
        <v>0</v>
      </c>
      <c r="AC367" s="23">
        <f t="shared" si="47"/>
        <v>0</v>
      </c>
    </row>
    <row r="368" spans="1:29" x14ac:dyDescent="0.2">
      <c r="A368" s="364"/>
      <c r="B368" s="364"/>
      <c r="C368" s="165"/>
      <c r="D368" s="165"/>
      <c r="E368" s="165"/>
      <c r="F368" s="195"/>
      <c r="G368" s="165"/>
      <c r="H368" s="165"/>
      <c r="I368" s="165"/>
      <c r="J368" s="165"/>
      <c r="K368" s="77"/>
      <c r="L368" s="77"/>
      <c r="M368" s="82"/>
      <c r="N368" s="196">
        <f>VLOOKUP(M368,'Supporting Documentation'!$A$4:$J$566,10,FALSE)</f>
        <v>0</v>
      </c>
      <c r="O368" s="51"/>
      <c r="P368" s="50"/>
      <c r="Q368" s="157">
        <f>IF(O368="",0,(O368/'PPF Application'!$T$7))</f>
        <v>0</v>
      </c>
      <c r="R368" s="52">
        <f>IF(M368="", 0, (N368/'PPF Application'!$T$7)*O368)</f>
        <v>0</v>
      </c>
      <c r="S368" s="135"/>
      <c r="U368" s="159">
        <f t="shared" si="48"/>
        <v>0</v>
      </c>
      <c r="V368" s="159">
        <f t="shared" si="41"/>
        <v>0</v>
      </c>
      <c r="W368" s="159">
        <f t="shared" si="42"/>
        <v>0</v>
      </c>
      <c r="X368" s="159">
        <f t="shared" si="43"/>
        <v>0</v>
      </c>
      <c r="Y368" s="159">
        <f t="shared" si="44"/>
        <v>0</v>
      </c>
      <c r="Z368" s="11">
        <f t="shared" si="45"/>
        <v>0</v>
      </c>
      <c r="AB368" s="23">
        <f t="shared" si="46"/>
        <v>0</v>
      </c>
      <c r="AC368" s="23">
        <f t="shared" si="47"/>
        <v>0</v>
      </c>
    </row>
    <row r="369" spans="1:29" x14ac:dyDescent="0.2">
      <c r="A369" s="364"/>
      <c r="B369" s="364"/>
      <c r="C369" s="165"/>
      <c r="D369" s="165"/>
      <c r="E369" s="165"/>
      <c r="F369" s="195"/>
      <c r="G369" s="165"/>
      <c r="H369" s="165"/>
      <c r="I369" s="165"/>
      <c r="J369" s="165"/>
      <c r="K369" s="77"/>
      <c r="L369" s="77"/>
      <c r="M369" s="82"/>
      <c r="N369" s="196">
        <f>VLOOKUP(M369,'Supporting Documentation'!$A$4:$J$566,10,FALSE)</f>
        <v>0</v>
      </c>
      <c r="O369" s="51"/>
      <c r="P369" s="50"/>
      <c r="Q369" s="157">
        <f>IF(O369="",0,(O369/'PPF Application'!$T$7))</f>
        <v>0</v>
      </c>
      <c r="R369" s="52">
        <f>IF(M369="", 0, (N369/'PPF Application'!$T$7)*O369)</f>
        <v>0</v>
      </c>
      <c r="S369" s="135"/>
      <c r="U369" s="159">
        <f t="shared" si="48"/>
        <v>0</v>
      </c>
      <c r="V369" s="159">
        <f t="shared" si="41"/>
        <v>0</v>
      </c>
      <c r="W369" s="159">
        <f t="shared" si="42"/>
        <v>0</v>
      </c>
      <c r="X369" s="159">
        <f t="shared" si="43"/>
        <v>0</v>
      </c>
      <c r="Y369" s="159">
        <f t="shared" si="44"/>
        <v>0</v>
      </c>
      <c r="Z369" s="11">
        <f t="shared" si="45"/>
        <v>0</v>
      </c>
      <c r="AB369" s="23">
        <f t="shared" si="46"/>
        <v>0</v>
      </c>
      <c r="AC369" s="23">
        <f t="shared" si="47"/>
        <v>0</v>
      </c>
    </row>
    <row r="370" spans="1:29" x14ac:dyDescent="0.2">
      <c r="A370" s="364"/>
      <c r="B370" s="364"/>
      <c r="C370" s="165"/>
      <c r="D370" s="165"/>
      <c r="E370" s="165"/>
      <c r="F370" s="195"/>
      <c r="G370" s="165"/>
      <c r="H370" s="165"/>
      <c r="I370" s="165"/>
      <c r="J370" s="165"/>
      <c r="K370" s="77"/>
      <c r="L370" s="77"/>
      <c r="M370" s="82"/>
      <c r="N370" s="196">
        <f>VLOOKUP(M370,'Supporting Documentation'!$A$4:$J$566,10,FALSE)</f>
        <v>0</v>
      </c>
      <c r="O370" s="51"/>
      <c r="P370" s="50"/>
      <c r="Q370" s="157">
        <f>IF(O370="",0,(O370/'PPF Application'!$T$7))</f>
        <v>0</v>
      </c>
      <c r="R370" s="52">
        <f>IF(M370="", 0, (N370/'PPF Application'!$T$7)*O370)</f>
        <v>0</v>
      </c>
      <c r="S370" s="135"/>
      <c r="U370" s="159">
        <f t="shared" si="48"/>
        <v>0</v>
      </c>
      <c r="V370" s="159">
        <f t="shared" si="41"/>
        <v>0</v>
      </c>
      <c r="W370" s="159">
        <f t="shared" si="42"/>
        <v>0</v>
      </c>
      <c r="X370" s="159">
        <f t="shared" si="43"/>
        <v>0</v>
      </c>
      <c r="Y370" s="159">
        <f t="shared" si="44"/>
        <v>0</v>
      </c>
      <c r="Z370" s="11">
        <f t="shared" si="45"/>
        <v>0</v>
      </c>
      <c r="AB370" s="23">
        <f t="shared" si="46"/>
        <v>0</v>
      </c>
      <c r="AC370" s="23">
        <f t="shared" si="47"/>
        <v>0</v>
      </c>
    </row>
    <row r="371" spans="1:29" x14ac:dyDescent="0.2">
      <c r="A371" s="364"/>
      <c r="B371" s="364"/>
      <c r="C371" s="165"/>
      <c r="D371" s="165"/>
      <c r="E371" s="165"/>
      <c r="F371" s="195"/>
      <c r="G371" s="165"/>
      <c r="H371" s="165"/>
      <c r="I371" s="165"/>
      <c r="J371" s="165"/>
      <c r="K371" s="77"/>
      <c r="L371" s="77"/>
      <c r="M371" s="82"/>
      <c r="N371" s="196">
        <f>VLOOKUP(M371,'Supporting Documentation'!$A$4:$J$566,10,FALSE)</f>
        <v>0</v>
      </c>
      <c r="O371" s="51"/>
      <c r="P371" s="50"/>
      <c r="Q371" s="157">
        <f>IF(O371="",0,(O371/'PPF Application'!$T$7))</f>
        <v>0</v>
      </c>
      <c r="R371" s="52">
        <f>IF(M371="", 0, (N371/'PPF Application'!$T$7)*O371)</f>
        <v>0</v>
      </c>
      <c r="S371" s="135"/>
      <c r="U371" s="159">
        <f t="shared" si="48"/>
        <v>0</v>
      </c>
      <c r="V371" s="159">
        <f t="shared" si="41"/>
        <v>0</v>
      </c>
      <c r="W371" s="159">
        <f t="shared" si="42"/>
        <v>0</v>
      </c>
      <c r="X371" s="159">
        <f t="shared" si="43"/>
        <v>0</v>
      </c>
      <c r="Y371" s="159">
        <f t="shared" si="44"/>
        <v>0</v>
      </c>
      <c r="Z371" s="11">
        <f t="shared" si="45"/>
        <v>0</v>
      </c>
      <c r="AB371" s="23">
        <f t="shared" si="46"/>
        <v>0</v>
      </c>
      <c r="AC371" s="23">
        <f t="shared" si="47"/>
        <v>0</v>
      </c>
    </row>
    <row r="372" spans="1:29" x14ac:dyDescent="0.2">
      <c r="A372" s="364"/>
      <c r="B372" s="364"/>
      <c r="C372" s="165"/>
      <c r="D372" s="165"/>
      <c r="E372" s="165"/>
      <c r="F372" s="195"/>
      <c r="G372" s="165"/>
      <c r="H372" s="165"/>
      <c r="I372" s="165"/>
      <c r="J372" s="165"/>
      <c r="K372" s="77"/>
      <c r="L372" s="77"/>
      <c r="M372" s="82"/>
      <c r="N372" s="196">
        <f>VLOOKUP(M372,'Supporting Documentation'!$A$4:$J$566,10,FALSE)</f>
        <v>0</v>
      </c>
      <c r="O372" s="51"/>
      <c r="P372" s="50"/>
      <c r="Q372" s="157">
        <f>IF(O372="",0,(O372/'PPF Application'!$T$7))</f>
        <v>0</v>
      </c>
      <c r="R372" s="52">
        <f>IF(M372="", 0, (N372/'PPF Application'!$T$7)*O372)</f>
        <v>0</v>
      </c>
      <c r="S372" s="135"/>
      <c r="U372" s="159">
        <f t="shared" si="48"/>
        <v>0</v>
      </c>
      <c r="V372" s="159">
        <f t="shared" si="41"/>
        <v>0</v>
      </c>
      <c r="W372" s="159">
        <f t="shared" si="42"/>
        <v>0</v>
      </c>
      <c r="X372" s="159">
        <f t="shared" si="43"/>
        <v>0</v>
      </c>
      <c r="Y372" s="159">
        <f t="shared" si="44"/>
        <v>0</v>
      </c>
      <c r="Z372" s="11">
        <f t="shared" si="45"/>
        <v>0</v>
      </c>
      <c r="AB372" s="23">
        <f t="shared" si="46"/>
        <v>0</v>
      </c>
      <c r="AC372" s="23">
        <f t="shared" si="47"/>
        <v>0</v>
      </c>
    </row>
    <row r="373" spans="1:29" x14ac:dyDescent="0.2">
      <c r="A373" s="364"/>
      <c r="B373" s="364"/>
      <c r="C373" s="165"/>
      <c r="D373" s="165"/>
      <c r="E373" s="165"/>
      <c r="F373" s="195"/>
      <c r="G373" s="165"/>
      <c r="H373" s="165"/>
      <c r="I373" s="165"/>
      <c r="J373" s="165"/>
      <c r="K373" s="77"/>
      <c r="L373" s="77"/>
      <c r="M373" s="82"/>
      <c r="N373" s="196">
        <f>VLOOKUP(M373,'Supporting Documentation'!$A$4:$J$566,10,FALSE)</f>
        <v>0</v>
      </c>
      <c r="O373" s="51"/>
      <c r="P373" s="50"/>
      <c r="Q373" s="157">
        <f>IF(O373="",0,(O373/'PPF Application'!$T$7))</f>
        <v>0</v>
      </c>
      <c r="R373" s="52">
        <f>IF(M373="", 0, (N373/'PPF Application'!$T$7)*O373)</f>
        <v>0</v>
      </c>
      <c r="S373" s="135"/>
      <c r="U373" s="159">
        <f t="shared" si="48"/>
        <v>0</v>
      </c>
      <c r="V373" s="159">
        <f t="shared" si="41"/>
        <v>0</v>
      </c>
      <c r="W373" s="159">
        <f t="shared" si="42"/>
        <v>0</v>
      </c>
      <c r="X373" s="159">
        <f t="shared" si="43"/>
        <v>0</v>
      </c>
      <c r="Y373" s="159">
        <f t="shared" si="44"/>
        <v>0</v>
      </c>
      <c r="Z373" s="11">
        <f t="shared" si="45"/>
        <v>0</v>
      </c>
      <c r="AB373" s="23">
        <f t="shared" si="46"/>
        <v>0</v>
      </c>
      <c r="AC373" s="23">
        <f t="shared" si="47"/>
        <v>0</v>
      </c>
    </row>
    <row r="374" spans="1:29" x14ac:dyDescent="0.2">
      <c r="A374" s="364"/>
      <c r="B374" s="364"/>
      <c r="C374" s="165"/>
      <c r="D374" s="165"/>
      <c r="E374" s="165"/>
      <c r="F374" s="195"/>
      <c r="G374" s="165"/>
      <c r="H374" s="165"/>
      <c r="I374" s="165"/>
      <c r="J374" s="165"/>
      <c r="K374" s="77"/>
      <c r="L374" s="77"/>
      <c r="M374" s="82"/>
      <c r="N374" s="196">
        <f>VLOOKUP(M374,'Supporting Documentation'!$A$4:$J$566,10,FALSE)</f>
        <v>0</v>
      </c>
      <c r="O374" s="51"/>
      <c r="P374" s="50"/>
      <c r="Q374" s="157">
        <f>IF(O374="",0,(O374/'PPF Application'!$T$7))</f>
        <v>0</v>
      </c>
      <c r="R374" s="52">
        <f>IF(M374="", 0, (N374/'PPF Application'!$T$7)*O374)</f>
        <v>0</v>
      </c>
      <c r="S374" s="135"/>
      <c r="U374" s="159">
        <f t="shared" si="48"/>
        <v>0</v>
      </c>
      <c r="V374" s="159">
        <f t="shared" si="41"/>
        <v>0</v>
      </c>
      <c r="W374" s="159">
        <f t="shared" si="42"/>
        <v>0</v>
      </c>
      <c r="X374" s="159">
        <f t="shared" si="43"/>
        <v>0</v>
      </c>
      <c r="Y374" s="159">
        <f t="shared" si="44"/>
        <v>0</v>
      </c>
      <c r="Z374" s="11">
        <f t="shared" si="45"/>
        <v>0</v>
      </c>
      <c r="AB374" s="23">
        <f t="shared" si="46"/>
        <v>0</v>
      </c>
      <c r="AC374" s="23">
        <f t="shared" si="47"/>
        <v>0</v>
      </c>
    </row>
    <row r="375" spans="1:29" x14ac:dyDescent="0.2">
      <c r="A375" s="364"/>
      <c r="B375" s="364"/>
      <c r="C375" s="165"/>
      <c r="D375" s="165"/>
      <c r="E375" s="165"/>
      <c r="F375" s="195"/>
      <c r="G375" s="165"/>
      <c r="H375" s="165"/>
      <c r="I375" s="165"/>
      <c r="J375" s="165"/>
      <c r="K375" s="77"/>
      <c r="L375" s="77"/>
      <c r="M375" s="82"/>
      <c r="N375" s="196">
        <f>VLOOKUP(M375,'Supporting Documentation'!$A$4:$J$566,10,FALSE)</f>
        <v>0</v>
      </c>
      <c r="O375" s="51"/>
      <c r="P375" s="50"/>
      <c r="Q375" s="157">
        <f>IF(O375="",0,(O375/'PPF Application'!$T$7))</f>
        <v>0</v>
      </c>
      <c r="R375" s="52">
        <f>IF(M375="", 0, (N375/'PPF Application'!$T$7)*O375)</f>
        <v>0</v>
      </c>
      <c r="S375" s="135"/>
      <c r="U375" s="159">
        <f t="shared" si="48"/>
        <v>0</v>
      </c>
      <c r="V375" s="159">
        <f t="shared" si="41"/>
        <v>0</v>
      </c>
      <c r="W375" s="159">
        <f t="shared" si="42"/>
        <v>0</v>
      </c>
      <c r="X375" s="159">
        <f t="shared" si="43"/>
        <v>0</v>
      </c>
      <c r="Y375" s="159">
        <f t="shared" si="44"/>
        <v>0</v>
      </c>
      <c r="Z375" s="11">
        <f t="shared" si="45"/>
        <v>0</v>
      </c>
      <c r="AB375" s="23">
        <f t="shared" si="46"/>
        <v>0</v>
      </c>
      <c r="AC375" s="23">
        <f t="shared" si="47"/>
        <v>0</v>
      </c>
    </row>
    <row r="376" spans="1:29" x14ac:dyDescent="0.2">
      <c r="A376" s="364"/>
      <c r="B376" s="364"/>
      <c r="C376" s="165"/>
      <c r="D376" s="165"/>
      <c r="E376" s="165"/>
      <c r="F376" s="195"/>
      <c r="G376" s="165"/>
      <c r="H376" s="165"/>
      <c r="I376" s="165"/>
      <c r="J376" s="165"/>
      <c r="K376" s="77"/>
      <c r="L376" s="77"/>
      <c r="M376" s="82"/>
      <c r="N376" s="196">
        <f>VLOOKUP(M376,'Supporting Documentation'!$A$4:$J$566,10,FALSE)</f>
        <v>0</v>
      </c>
      <c r="O376" s="51"/>
      <c r="P376" s="50"/>
      <c r="Q376" s="157">
        <f>IF(O376="",0,(O376/'PPF Application'!$T$7))</f>
        <v>0</v>
      </c>
      <c r="R376" s="52">
        <f>IF(M376="", 0, (N376/'PPF Application'!$T$7)*O376)</f>
        <v>0</v>
      </c>
      <c r="S376" s="135"/>
      <c r="U376" s="159">
        <f t="shared" si="48"/>
        <v>0</v>
      </c>
      <c r="V376" s="159">
        <f t="shared" si="41"/>
        <v>0</v>
      </c>
      <c r="W376" s="159">
        <f t="shared" si="42"/>
        <v>0</v>
      </c>
      <c r="X376" s="159">
        <f t="shared" si="43"/>
        <v>0</v>
      </c>
      <c r="Y376" s="159">
        <f t="shared" si="44"/>
        <v>0</v>
      </c>
      <c r="Z376" s="11">
        <f t="shared" si="45"/>
        <v>0</v>
      </c>
      <c r="AB376" s="23">
        <f t="shared" si="46"/>
        <v>0</v>
      </c>
      <c r="AC376" s="23">
        <f t="shared" si="47"/>
        <v>0</v>
      </c>
    </row>
    <row r="377" spans="1:29" x14ac:dyDescent="0.2">
      <c r="A377" s="364"/>
      <c r="B377" s="364"/>
      <c r="C377" s="165"/>
      <c r="D377" s="165"/>
      <c r="E377" s="165"/>
      <c r="F377" s="195"/>
      <c r="G377" s="165"/>
      <c r="H377" s="165"/>
      <c r="I377" s="165"/>
      <c r="J377" s="165"/>
      <c r="K377" s="77"/>
      <c r="L377" s="77"/>
      <c r="M377" s="82"/>
      <c r="N377" s="196">
        <f>VLOOKUP(M377,'Supporting Documentation'!$A$4:$J$566,10,FALSE)</f>
        <v>0</v>
      </c>
      <c r="O377" s="51"/>
      <c r="P377" s="50"/>
      <c r="Q377" s="157">
        <f>IF(O377="",0,(O377/'PPF Application'!$T$7))</f>
        <v>0</v>
      </c>
      <c r="R377" s="52">
        <f>IF(M377="", 0, (N377/'PPF Application'!$T$7)*O377)</f>
        <v>0</v>
      </c>
      <c r="S377" s="135"/>
      <c r="U377" s="159">
        <f t="shared" si="48"/>
        <v>0</v>
      </c>
      <c r="V377" s="159">
        <f t="shared" si="41"/>
        <v>0</v>
      </c>
      <c r="W377" s="159">
        <f t="shared" si="42"/>
        <v>0</v>
      </c>
      <c r="X377" s="159">
        <f t="shared" si="43"/>
        <v>0</v>
      </c>
      <c r="Y377" s="159">
        <f t="shared" si="44"/>
        <v>0</v>
      </c>
      <c r="Z377" s="11">
        <f t="shared" si="45"/>
        <v>0</v>
      </c>
      <c r="AB377" s="23">
        <f t="shared" si="46"/>
        <v>0</v>
      </c>
      <c r="AC377" s="23">
        <f t="shared" si="47"/>
        <v>0</v>
      </c>
    </row>
    <row r="378" spans="1:29" x14ac:dyDescent="0.2">
      <c r="A378" s="364"/>
      <c r="B378" s="364"/>
      <c r="C378" s="165"/>
      <c r="D378" s="165"/>
      <c r="E378" s="165"/>
      <c r="F378" s="195"/>
      <c r="G378" s="165"/>
      <c r="H378" s="165"/>
      <c r="I378" s="165"/>
      <c r="J378" s="165"/>
      <c r="K378" s="77"/>
      <c r="L378" s="77"/>
      <c r="M378" s="82"/>
      <c r="N378" s="196">
        <f>VLOOKUP(M378,'Supporting Documentation'!$A$4:$J$566,10,FALSE)</f>
        <v>0</v>
      </c>
      <c r="O378" s="51"/>
      <c r="P378" s="50"/>
      <c r="Q378" s="157">
        <f>IF(O378="",0,(O378/'PPF Application'!$T$7))</f>
        <v>0</v>
      </c>
      <c r="R378" s="52">
        <f>IF(M378="", 0, (N378/'PPF Application'!$T$7)*O378)</f>
        <v>0</v>
      </c>
      <c r="S378" s="135"/>
      <c r="U378" s="159">
        <f t="shared" si="48"/>
        <v>0</v>
      </c>
      <c r="V378" s="159">
        <f t="shared" si="41"/>
        <v>0</v>
      </c>
      <c r="W378" s="159">
        <f t="shared" si="42"/>
        <v>0</v>
      </c>
      <c r="X378" s="159">
        <f t="shared" si="43"/>
        <v>0</v>
      </c>
      <c r="Y378" s="159">
        <f t="shared" si="44"/>
        <v>0</v>
      </c>
      <c r="Z378" s="11">
        <f t="shared" si="45"/>
        <v>0</v>
      </c>
      <c r="AB378" s="23">
        <f t="shared" si="46"/>
        <v>0</v>
      </c>
      <c r="AC378" s="23">
        <f t="shared" si="47"/>
        <v>0</v>
      </c>
    </row>
    <row r="379" spans="1:29" x14ac:dyDescent="0.2">
      <c r="A379" s="364"/>
      <c r="B379" s="364"/>
      <c r="C379" s="165"/>
      <c r="D379" s="165"/>
      <c r="E379" s="165"/>
      <c r="F379" s="195"/>
      <c r="G379" s="165"/>
      <c r="H379" s="165"/>
      <c r="I379" s="165"/>
      <c r="J379" s="165"/>
      <c r="K379" s="77"/>
      <c r="L379" s="77"/>
      <c r="M379" s="82"/>
      <c r="N379" s="196">
        <f>VLOOKUP(M379,'Supporting Documentation'!$A$4:$J$566,10,FALSE)</f>
        <v>0</v>
      </c>
      <c r="O379" s="51"/>
      <c r="P379" s="50"/>
      <c r="Q379" s="157">
        <f>IF(O379="",0,(O379/'PPF Application'!$T$7))</f>
        <v>0</v>
      </c>
      <c r="R379" s="52">
        <f>IF(M379="", 0, (N379/'PPF Application'!$T$7)*O379)</f>
        <v>0</v>
      </c>
      <c r="S379" s="135"/>
      <c r="U379" s="159">
        <f t="shared" si="48"/>
        <v>0</v>
      </c>
      <c r="V379" s="159">
        <f t="shared" si="41"/>
        <v>0</v>
      </c>
      <c r="W379" s="159">
        <f t="shared" si="42"/>
        <v>0</v>
      </c>
      <c r="X379" s="159">
        <f t="shared" si="43"/>
        <v>0</v>
      </c>
      <c r="Y379" s="159">
        <f t="shared" si="44"/>
        <v>0</v>
      </c>
      <c r="Z379" s="11">
        <f t="shared" si="45"/>
        <v>0</v>
      </c>
      <c r="AB379" s="23">
        <f t="shared" si="46"/>
        <v>0</v>
      </c>
      <c r="AC379" s="23">
        <f t="shared" si="47"/>
        <v>0</v>
      </c>
    </row>
    <row r="380" spans="1:29" x14ac:dyDescent="0.2">
      <c r="A380" s="364"/>
      <c r="B380" s="364"/>
      <c r="C380" s="165"/>
      <c r="D380" s="165"/>
      <c r="E380" s="165"/>
      <c r="F380" s="195"/>
      <c r="G380" s="165"/>
      <c r="H380" s="165"/>
      <c r="I380" s="165"/>
      <c r="J380" s="165"/>
      <c r="K380" s="77"/>
      <c r="L380" s="77"/>
      <c r="M380" s="82"/>
      <c r="N380" s="196">
        <f>VLOOKUP(M380,'Supporting Documentation'!$A$4:$J$566,10,FALSE)</f>
        <v>0</v>
      </c>
      <c r="O380" s="51"/>
      <c r="P380" s="50"/>
      <c r="Q380" s="157">
        <f>IF(O380="",0,(O380/'PPF Application'!$T$7))</f>
        <v>0</v>
      </c>
      <c r="R380" s="52">
        <f>IF(M380="", 0, (N380/'PPF Application'!$T$7)*O380)</f>
        <v>0</v>
      </c>
      <c r="S380" s="135"/>
      <c r="U380" s="159">
        <f t="shared" si="48"/>
        <v>0</v>
      </c>
      <c r="V380" s="159">
        <f t="shared" si="41"/>
        <v>0</v>
      </c>
      <c r="W380" s="159">
        <f t="shared" si="42"/>
        <v>0</v>
      </c>
      <c r="X380" s="159">
        <f t="shared" si="43"/>
        <v>0</v>
      </c>
      <c r="Y380" s="159">
        <f t="shared" si="44"/>
        <v>0</v>
      </c>
      <c r="Z380" s="11">
        <f t="shared" si="45"/>
        <v>0</v>
      </c>
      <c r="AB380" s="23">
        <f t="shared" si="46"/>
        <v>0</v>
      </c>
      <c r="AC380" s="23">
        <f t="shared" si="47"/>
        <v>0</v>
      </c>
    </row>
    <row r="381" spans="1:29" x14ac:dyDescent="0.2">
      <c r="A381" s="364"/>
      <c r="B381" s="364"/>
      <c r="C381" s="165"/>
      <c r="D381" s="165"/>
      <c r="E381" s="165"/>
      <c r="F381" s="195"/>
      <c r="G381" s="165"/>
      <c r="H381" s="165"/>
      <c r="I381" s="165"/>
      <c r="J381" s="165"/>
      <c r="K381" s="77"/>
      <c r="L381" s="77"/>
      <c r="M381" s="82"/>
      <c r="N381" s="196">
        <f>VLOOKUP(M381,'Supporting Documentation'!$A$4:$J$566,10,FALSE)</f>
        <v>0</v>
      </c>
      <c r="O381" s="51"/>
      <c r="P381" s="50"/>
      <c r="Q381" s="157">
        <f>IF(O381="",0,(O381/'PPF Application'!$T$7))</f>
        <v>0</v>
      </c>
      <c r="R381" s="52">
        <f>IF(M381="", 0, (N381/'PPF Application'!$T$7)*O381)</f>
        <v>0</v>
      </c>
      <c r="S381" s="135"/>
      <c r="U381" s="159">
        <f t="shared" si="48"/>
        <v>0</v>
      </c>
      <c r="V381" s="159">
        <f t="shared" si="41"/>
        <v>0</v>
      </c>
      <c r="W381" s="159">
        <f t="shared" si="42"/>
        <v>0</v>
      </c>
      <c r="X381" s="159">
        <f t="shared" si="43"/>
        <v>0</v>
      </c>
      <c r="Y381" s="159">
        <f t="shared" si="44"/>
        <v>0</v>
      </c>
      <c r="Z381" s="11">
        <f t="shared" si="45"/>
        <v>0</v>
      </c>
      <c r="AB381" s="23">
        <f t="shared" si="46"/>
        <v>0</v>
      </c>
      <c r="AC381" s="23">
        <f t="shared" si="47"/>
        <v>0</v>
      </c>
    </row>
    <row r="382" spans="1:29" x14ac:dyDescent="0.2">
      <c r="A382" s="364"/>
      <c r="B382" s="364"/>
      <c r="C382" s="165"/>
      <c r="D382" s="165"/>
      <c r="E382" s="165"/>
      <c r="F382" s="195"/>
      <c r="G382" s="165"/>
      <c r="H382" s="165"/>
      <c r="I382" s="165"/>
      <c r="J382" s="165"/>
      <c r="K382" s="77"/>
      <c r="L382" s="77"/>
      <c r="M382" s="82"/>
      <c r="N382" s="196">
        <f>VLOOKUP(M382,'Supporting Documentation'!$A$4:$J$566,10,FALSE)</f>
        <v>0</v>
      </c>
      <c r="O382" s="51"/>
      <c r="P382" s="50"/>
      <c r="Q382" s="157">
        <f>IF(O382="",0,(O382/'PPF Application'!$T$7))</f>
        <v>0</v>
      </c>
      <c r="R382" s="52">
        <f>IF(M382="", 0, (N382/'PPF Application'!$T$7)*O382)</f>
        <v>0</v>
      </c>
      <c r="S382" s="135"/>
      <c r="U382" s="159">
        <f t="shared" si="48"/>
        <v>0</v>
      </c>
      <c r="V382" s="159">
        <f t="shared" si="41"/>
        <v>0</v>
      </c>
      <c r="W382" s="159">
        <f t="shared" si="42"/>
        <v>0</v>
      </c>
      <c r="X382" s="159">
        <f t="shared" si="43"/>
        <v>0</v>
      </c>
      <c r="Y382" s="159">
        <f t="shared" si="44"/>
        <v>0</v>
      </c>
      <c r="Z382" s="11">
        <f t="shared" si="45"/>
        <v>0</v>
      </c>
      <c r="AB382" s="23">
        <f t="shared" si="46"/>
        <v>0</v>
      </c>
      <c r="AC382" s="23">
        <f t="shared" si="47"/>
        <v>0</v>
      </c>
    </row>
    <row r="383" spans="1:29" x14ac:dyDescent="0.2">
      <c r="A383" s="364"/>
      <c r="B383" s="364"/>
      <c r="C383" s="165"/>
      <c r="D383" s="165"/>
      <c r="E383" s="165"/>
      <c r="F383" s="195"/>
      <c r="G383" s="165"/>
      <c r="H383" s="165"/>
      <c r="I383" s="165"/>
      <c r="J383" s="165"/>
      <c r="K383" s="77"/>
      <c r="L383" s="77"/>
      <c r="M383" s="82"/>
      <c r="N383" s="196">
        <f>VLOOKUP(M383,'Supporting Documentation'!$A$4:$J$566,10,FALSE)</f>
        <v>0</v>
      </c>
      <c r="O383" s="51"/>
      <c r="P383" s="50"/>
      <c r="Q383" s="157">
        <f>IF(O383="",0,(O383/'PPF Application'!$T$7))</f>
        <v>0</v>
      </c>
      <c r="R383" s="52">
        <f>IF(M383="", 0, (N383/'PPF Application'!$T$7)*O383)</f>
        <v>0</v>
      </c>
      <c r="S383" s="135"/>
      <c r="U383" s="159">
        <f t="shared" si="48"/>
        <v>0</v>
      </c>
      <c r="V383" s="159">
        <f t="shared" si="41"/>
        <v>0</v>
      </c>
      <c r="W383" s="159">
        <f t="shared" si="42"/>
        <v>0</v>
      </c>
      <c r="X383" s="159">
        <f t="shared" si="43"/>
        <v>0</v>
      </c>
      <c r="Y383" s="159">
        <f t="shared" si="44"/>
        <v>0</v>
      </c>
      <c r="Z383" s="11">
        <f t="shared" si="45"/>
        <v>0</v>
      </c>
      <c r="AB383" s="23">
        <f t="shared" si="46"/>
        <v>0</v>
      </c>
      <c r="AC383" s="23">
        <f t="shared" si="47"/>
        <v>0</v>
      </c>
    </row>
    <row r="384" spans="1:29" x14ac:dyDescent="0.2">
      <c r="A384" s="364"/>
      <c r="B384" s="364"/>
      <c r="C384" s="165"/>
      <c r="D384" s="165"/>
      <c r="E384" s="165"/>
      <c r="F384" s="195"/>
      <c r="G384" s="165"/>
      <c r="H384" s="165"/>
      <c r="I384" s="165"/>
      <c r="J384" s="165"/>
      <c r="K384" s="77"/>
      <c r="L384" s="77"/>
      <c r="M384" s="82"/>
      <c r="N384" s="196">
        <f>VLOOKUP(M384,'Supporting Documentation'!$A$4:$J$566,10,FALSE)</f>
        <v>0</v>
      </c>
      <c r="O384" s="51"/>
      <c r="P384" s="50"/>
      <c r="Q384" s="157">
        <f>IF(O384="",0,(O384/'PPF Application'!$T$7))</f>
        <v>0</v>
      </c>
      <c r="R384" s="52">
        <f>IF(M384="", 0, (N384/'PPF Application'!$T$7)*O384)</f>
        <v>0</v>
      </c>
      <c r="S384" s="135"/>
      <c r="U384" s="159">
        <f t="shared" si="48"/>
        <v>0</v>
      </c>
      <c r="V384" s="159">
        <f t="shared" si="41"/>
        <v>0</v>
      </c>
      <c r="W384" s="159">
        <f t="shared" si="42"/>
        <v>0</v>
      </c>
      <c r="X384" s="159">
        <f t="shared" si="43"/>
        <v>0</v>
      </c>
      <c r="Y384" s="159">
        <f t="shared" si="44"/>
        <v>0</v>
      </c>
      <c r="Z384" s="11">
        <f t="shared" si="45"/>
        <v>0</v>
      </c>
      <c r="AB384" s="23">
        <f t="shared" si="46"/>
        <v>0</v>
      </c>
      <c r="AC384" s="23">
        <f t="shared" si="47"/>
        <v>0</v>
      </c>
    </row>
    <row r="385" spans="1:29" x14ac:dyDescent="0.2">
      <c r="A385" s="364"/>
      <c r="B385" s="364"/>
      <c r="C385" s="165"/>
      <c r="D385" s="165"/>
      <c r="E385" s="165"/>
      <c r="F385" s="195"/>
      <c r="G385" s="165"/>
      <c r="H385" s="165"/>
      <c r="I385" s="165"/>
      <c r="J385" s="165"/>
      <c r="K385" s="77"/>
      <c r="L385" s="77"/>
      <c r="M385" s="82"/>
      <c r="N385" s="196">
        <f>VLOOKUP(M385,'Supporting Documentation'!$A$4:$J$566,10,FALSE)</f>
        <v>0</v>
      </c>
      <c r="O385" s="51"/>
      <c r="P385" s="50"/>
      <c r="Q385" s="157">
        <f>IF(O385="",0,(O385/'PPF Application'!$T$7))</f>
        <v>0</v>
      </c>
      <c r="R385" s="52">
        <f>IF(M385="", 0, (N385/'PPF Application'!$T$7)*O385)</f>
        <v>0</v>
      </c>
      <c r="S385" s="135"/>
      <c r="U385" s="159">
        <f t="shared" si="48"/>
        <v>0</v>
      </c>
      <c r="V385" s="159">
        <f t="shared" si="41"/>
        <v>0</v>
      </c>
      <c r="W385" s="159">
        <f t="shared" si="42"/>
        <v>0</v>
      </c>
      <c r="X385" s="159">
        <f t="shared" si="43"/>
        <v>0</v>
      </c>
      <c r="Y385" s="159">
        <f t="shared" si="44"/>
        <v>0</v>
      </c>
      <c r="Z385" s="11">
        <f t="shared" si="45"/>
        <v>0</v>
      </c>
      <c r="AB385" s="23">
        <f t="shared" si="46"/>
        <v>0</v>
      </c>
      <c r="AC385" s="23">
        <f t="shared" si="47"/>
        <v>0</v>
      </c>
    </row>
    <row r="386" spans="1:29" x14ac:dyDescent="0.2">
      <c r="A386" s="364"/>
      <c r="B386" s="364"/>
      <c r="C386" s="165"/>
      <c r="D386" s="165"/>
      <c r="E386" s="165"/>
      <c r="F386" s="195"/>
      <c r="G386" s="165"/>
      <c r="H386" s="165"/>
      <c r="I386" s="165"/>
      <c r="J386" s="165"/>
      <c r="K386" s="77"/>
      <c r="L386" s="77"/>
      <c r="M386" s="82"/>
      <c r="N386" s="196">
        <f>VLOOKUP(M386,'Supporting Documentation'!$A$4:$J$566,10,FALSE)</f>
        <v>0</v>
      </c>
      <c r="O386" s="51"/>
      <c r="P386" s="50"/>
      <c r="Q386" s="157">
        <f>IF(O386="",0,(O386/'PPF Application'!$T$7))</f>
        <v>0</v>
      </c>
      <c r="R386" s="52">
        <f>IF(M386="", 0, (N386/'PPF Application'!$T$7)*O386)</f>
        <v>0</v>
      </c>
      <c r="S386" s="135"/>
      <c r="U386" s="159">
        <f t="shared" si="48"/>
        <v>0</v>
      </c>
      <c r="V386" s="159">
        <f t="shared" si="41"/>
        <v>0</v>
      </c>
      <c r="W386" s="159">
        <f t="shared" si="42"/>
        <v>0</v>
      </c>
      <c r="X386" s="159">
        <f t="shared" si="43"/>
        <v>0</v>
      </c>
      <c r="Y386" s="159">
        <f t="shared" si="44"/>
        <v>0</v>
      </c>
      <c r="Z386" s="11">
        <f t="shared" si="45"/>
        <v>0</v>
      </c>
      <c r="AB386" s="23">
        <f t="shared" si="46"/>
        <v>0</v>
      </c>
      <c r="AC386" s="23">
        <f t="shared" si="47"/>
        <v>0</v>
      </c>
    </row>
    <row r="387" spans="1:29" x14ac:dyDescent="0.2">
      <c r="A387" s="364"/>
      <c r="B387" s="364"/>
      <c r="C387" s="165"/>
      <c r="D387" s="165"/>
      <c r="E387" s="165"/>
      <c r="F387" s="195"/>
      <c r="G387" s="165"/>
      <c r="H387" s="165"/>
      <c r="I387" s="165"/>
      <c r="J387" s="165"/>
      <c r="K387" s="77"/>
      <c r="L387" s="77"/>
      <c r="M387" s="82"/>
      <c r="N387" s="196">
        <f>VLOOKUP(M387,'Supporting Documentation'!$A$4:$J$566,10,FALSE)</f>
        <v>0</v>
      </c>
      <c r="O387" s="51"/>
      <c r="P387" s="50"/>
      <c r="Q387" s="157">
        <f>IF(O387="",0,(O387/'PPF Application'!$T$7))</f>
        <v>0</v>
      </c>
      <c r="R387" s="52">
        <f>IF(M387="", 0, (N387/'PPF Application'!$T$7)*O387)</f>
        <v>0</v>
      </c>
      <c r="S387" s="135"/>
      <c r="U387" s="159">
        <f t="shared" si="48"/>
        <v>0</v>
      </c>
      <c r="V387" s="159">
        <f t="shared" si="41"/>
        <v>0</v>
      </c>
      <c r="W387" s="159">
        <f t="shared" si="42"/>
        <v>0</v>
      </c>
      <c r="X387" s="159">
        <f t="shared" si="43"/>
        <v>0</v>
      </c>
      <c r="Y387" s="159">
        <f t="shared" si="44"/>
        <v>0</v>
      </c>
      <c r="Z387" s="11">
        <f t="shared" si="45"/>
        <v>0</v>
      </c>
      <c r="AB387" s="23">
        <f t="shared" si="46"/>
        <v>0</v>
      </c>
      <c r="AC387" s="23">
        <f t="shared" si="47"/>
        <v>0</v>
      </c>
    </row>
    <row r="388" spans="1:29" x14ac:dyDescent="0.2">
      <c r="A388" s="364"/>
      <c r="B388" s="364"/>
      <c r="C388" s="165"/>
      <c r="D388" s="165"/>
      <c r="E388" s="165"/>
      <c r="F388" s="195"/>
      <c r="G388" s="165"/>
      <c r="H388" s="165"/>
      <c r="I388" s="165"/>
      <c r="J388" s="165"/>
      <c r="K388" s="77"/>
      <c r="L388" s="77"/>
      <c r="M388" s="82"/>
      <c r="N388" s="196">
        <f>VLOOKUP(M388,'Supporting Documentation'!$A$4:$J$566,10,FALSE)</f>
        <v>0</v>
      </c>
      <c r="O388" s="51"/>
      <c r="P388" s="50"/>
      <c r="Q388" s="157">
        <f>IF(O388="",0,(O388/'PPF Application'!$T$7))</f>
        <v>0</v>
      </c>
      <c r="R388" s="52">
        <f>IF(M388="", 0, (N388/'PPF Application'!$T$7)*O388)</f>
        <v>0</v>
      </c>
      <c r="S388" s="135"/>
      <c r="U388" s="159">
        <f t="shared" si="48"/>
        <v>0</v>
      </c>
      <c r="V388" s="159">
        <f t="shared" si="41"/>
        <v>0</v>
      </c>
      <c r="W388" s="159">
        <f t="shared" si="42"/>
        <v>0</v>
      </c>
      <c r="X388" s="159">
        <f t="shared" si="43"/>
        <v>0</v>
      </c>
      <c r="Y388" s="159">
        <f t="shared" si="44"/>
        <v>0</v>
      </c>
      <c r="Z388" s="11">
        <f t="shared" si="45"/>
        <v>0</v>
      </c>
      <c r="AB388" s="23">
        <f t="shared" si="46"/>
        <v>0</v>
      </c>
      <c r="AC388" s="23">
        <f t="shared" si="47"/>
        <v>0</v>
      </c>
    </row>
    <row r="389" spans="1:29" x14ac:dyDescent="0.2">
      <c r="A389" s="364"/>
      <c r="B389" s="364"/>
      <c r="C389" s="165"/>
      <c r="D389" s="165"/>
      <c r="E389" s="165"/>
      <c r="F389" s="195"/>
      <c r="G389" s="165"/>
      <c r="H389" s="165"/>
      <c r="I389" s="165"/>
      <c r="J389" s="165"/>
      <c r="K389" s="77"/>
      <c r="L389" s="77"/>
      <c r="M389" s="82"/>
      <c r="N389" s="196">
        <f>VLOOKUP(M389,'Supporting Documentation'!$A$4:$J$566,10,FALSE)</f>
        <v>0</v>
      </c>
      <c r="O389" s="51"/>
      <c r="P389" s="50"/>
      <c r="Q389" s="157">
        <f>IF(O389="",0,(O389/'PPF Application'!$T$7))</f>
        <v>0</v>
      </c>
      <c r="R389" s="52">
        <f>IF(M389="", 0, (N389/'PPF Application'!$T$7)*O389)</f>
        <v>0</v>
      </c>
      <c r="S389" s="135"/>
      <c r="U389" s="159">
        <f t="shared" si="48"/>
        <v>0</v>
      </c>
      <c r="V389" s="159">
        <f t="shared" si="41"/>
        <v>0</v>
      </c>
      <c r="W389" s="159">
        <f t="shared" si="42"/>
        <v>0</v>
      </c>
      <c r="X389" s="159">
        <f t="shared" si="43"/>
        <v>0</v>
      </c>
      <c r="Y389" s="159">
        <f t="shared" si="44"/>
        <v>0</v>
      </c>
      <c r="Z389" s="11">
        <f t="shared" si="45"/>
        <v>0</v>
      </c>
      <c r="AB389" s="23">
        <f t="shared" si="46"/>
        <v>0</v>
      </c>
      <c r="AC389" s="23">
        <f t="shared" si="47"/>
        <v>0</v>
      </c>
    </row>
    <row r="390" spans="1:29" x14ac:dyDescent="0.2">
      <c r="A390" s="364"/>
      <c r="B390" s="364"/>
      <c r="C390" s="165"/>
      <c r="D390" s="165"/>
      <c r="E390" s="165"/>
      <c r="F390" s="195"/>
      <c r="G390" s="165"/>
      <c r="H390" s="165"/>
      <c r="I390" s="165"/>
      <c r="J390" s="165"/>
      <c r="K390" s="77"/>
      <c r="L390" s="77"/>
      <c r="M390" s="82"/>
      <c r="N390" s="196">
        <f>VLOOKUP(M390,'Supporting Documentation'!$A$4:$J$566,10,FALSE)</f>
        <v>0</v>
      </c>
      <c r="O390" s="51"/>
      <c r="P390" s="50"/>
      <c r="Q390" s="157">
        <f>IF(O390="",0,(O390/'PPF Application'!$T$7))</f>
        <v>0</v>
      </c>
      <c r="R390" s="52">
        <f>IF(M390="", 0, (N390/'PPF Application'!$T$7)*O390)</f>
        <v>0</v>
      </c>
      <c r="S390" s="135"/>
      <c r="U390" s="159">
        <f t="shared" si="48"/>
        <v>0</v>
      </c>
      <c r="V390" s="159">
        <f t="shared" ref="V390:V453" si="49">IF(AND(C390="x",G390="x"),1,0)</f>
        <v>0</v>
      </c>
      <c r="W390" s="159">
        <f t="shared" ref="W390:W453" si="50">IF(AND(D390="x",G390="x"),1,0)</f>
        <v>0</v>
      </c>
      <c r="X390" s="159">
        <f t="shared" ref="X390:X453" si="51">IF(AND(E390="x",G390="x"),1,0)</f>
        <v>0</v>
      </c>
      <c r="Y390" s="159">
        <f t="shared" ref="Y390:Y453" si="52">IF(OR(M390="UNK",M390="TPR",M390="ORP",M390="INC",M390="OTS"),1,0)</f>
        <v>0</v>
      </c>
      <c r="Z390" s="11">
        <f t="shared" ref="Z390:Z453" si="53">IF((AND(AND(AND(K390&lt;=$AA$5,L390&gt;=$AA$5,K390&lt;&gt;"",G390&lt;&gt;"")))),1,0)</f>
        <v>0</v>
      </c>
      <c r="AB390" s="23">
        <f t="shared" ref="AB390:AB453" si="54">IF(H390="x",Q390,0)</f>
        <v>0</v>
      </c>
      <c r="AC390" s="23">
        <f t="shared" ref="AC390:AC453" si="55">IF(P390="x", Q390, 0)</f>
        <v>0</v>
      </c>
    </row>
    <row r="391" spans="1:29" x14ac:dyDescent="0.2">
      <c r="A391" s="364"/>
      <c r="B391" s="364"/>
      <c r="C391" s="165"/>
      <c r="D391" s="165"/>
      <c r="E391" s="165"/>
      <c r="F391" s="195"/>
      <c r="G391" s="165"/>
      <c r="H391" s="165"/>
      <c r="I391" s="165"/>
      <c r="J391" s="165"/>
      <c r="K391" s="77"/>
      <c r="L391" s="77"/>
      <c r="M391" s="82"/>
      <c r="N391" s="196">
        <f>VLOOKUP(M391,'Supporting Documentation'!$A$4:$J$566,10,FALSE)</f>
        <v>0</v>
      </c>
      <c r="O391" s="51"/>
      <c r="P391" s="50"/>
      <c r="Q391" s="157">
        <f>IF(O391="",0,(O391/'PPF Application'!$T$7))</f>
        <v>0</v>
      </c>
      <c r="R391" s="52">
        <f>IF(M391="", 0, (N391/'PPF Application'!$T$7)*O391)</f>
        <v>0</v>
      </c>
      <c r="S391" s="135"/>
      <c r="U391" s="159">
        <f t="shared" ref="U391:U454" si="56">IF(AND(A391="x",G391="x"),1,0)</f>
        <v>0</v>
      </c>
      <c r="V391" s="159">
        <f t="shared" si="49"/>
        <v>0</v>
      </c>
      <c r="W391" s="159">
        <f t="shared" si="50"/>
        <v>0</v>
      </c>
      <c r="X391" s="159">
        <f t="shared" si="51"/>
        <v>0</v>
      </c>
      <c r="Y391" s="159">
        <f t="shared" si="52"/>
        <v>0</v>
      </c>
      <c r="Z391" s="11">
        <f t="shared" si="53"/>
        <v>0</v>
      </c>
      <c r="AB391" s="23">
        <f t="shared" si="54"/>
        <v>0</v>
      </c>
      <c r="AC391" s="23">
        <f t="shared" si="55"/>
        <v>0</v>
      </c>
    </row>
    <row r="392" spans="1:29" x14ac:dyDescent="0.2">
      <c r="A392" s="364"/>
      <c r="B392" s="364"/>
      <c r="C392" s="165"/>
      <c r="D392" s="165"/>
      <c r="E392" s="165"/>
      <c r="F392" s="195"/>
      <c r="G392" s="165"/>
      <c r="H392" s="165"/>
      <c r="I392" s="165"/>
      <c r="J392" s="165"/>
      <c r="K392" s="77"/>
      <c r="L392" s="77"/>
      <c r="M392" s="82"/>
      <c r="N392" s="196">
        <f>VLOOKUP(M392,'Supporting Documentation'!$A$4:$J$566,10,FALSE)</f>
        <v>0</v>
      </c>
      <c r="O392" s="51"/>
      <c r="P392" s="50"/>
      <c r="Q392" s="157">
        <f>IF(O392="",0,(O392/'PPF Application'!$T$7))</f>
        <v>0</v>
      </c>
      <c r="R392" s="52">
        <f>IF(M392="", 0, (N392/'PPF Application'!$T$7)*O392)</f>
        <v>0</v>
      </c>
      <c r="S392" s="135"/>
      <c r="U392" s="159">
        <f t="shared" si="56"/>
        <v>0</v>
      </c>
      <c r="V392" s="159">
        <f t="shared" si="49"/>
        <v>0</v>
      </c>
      <c r="W392" s="159">
        <f t="shared" si="50"/>
        <v>0</v>
      </c>
      <c r="X392" s="159">
        <f t="shared" si="51"/>
        <v>0</v>
      </c>
      <c r="Y392" s="159">
        <f t="shared" si="52"/>
        <v>0</v>
      </c>
      <c r="Z392" s="11">
        <f t="shared" si="53"/>
        <v>0</v>
      </c>
      <c r="AB392" s="23">
        <f t="shared" si="54"/>
        <v>0</v>
      </c>
      <c r="AC392" s="23">
        <f t="shared" si="55"/>
        <v>0</v>
      </c>
    </row>
    <row r="393" spans="1:29" x14ac:dyDescent="0.2">
      <c r="A393" s="364"/>
      <c r="B393" s="364"/>
      <c r="C393" s="165"/>
      <c r="D393" s="165"/>
      <c r="E393" s="165"/>
      <c r="F393" s="195"/>
      <c r="G393" s="165"/>
      <c r="H393" s="165"/>
      <c r="I393" s="165"/>
      <c r="J393" s="165"/>
      <c r="K393" s="77"/>
      <c r="L393" s="77"/>
      <c r="M393" s="82"/>
      <c r="N393" s="196">
        <f>VLOOKUP(M393,'Supporting Documentation'!$A$4:$J$566,10,FALSE)</f>
        <v>0</v>
      </c>
      <c r="O393" s="51"/>
      <c r="P393" s="50"/>
      <c r="Q393" s="157">
        <f>IF(O393="",0,(O393/'PPF Application'!$T$7))</f>
        <v>0</v>
      </c>
      <c r="R393" s="52">
        <f>IF(M393="", 0, (N393/'PPF Application'!$T$7)*O393)</f>
        <v>0</v>
      </c>
      <c r="S393" s="135"/>
      <c r="U393" s="159">
        <f t="shared" si="56"/>
        <v>0</v>
      </c>
      <c r="V393" s="159">
        <f t="shared" si="49"/>
        <v>0</v>
      </c>
      <c r="W393" s="159">
        <f t="shared" si="50"/>
        <v>0</v>
      </c>
      <c r="X393" s="159">
        <f t="shared" si="51"/>
        <v>0</v>
      </c>
      <c r="Y393" s="159">
        <f t="shared" si="52"/>
        <v>0</v>
      </c>
      <c r="Z393" s="11">
        <f t="shared" si="53"/>
        <v>0</v>
      </c>
      <c r="AB393" s="23">
        <f t="shared" si="54"/>
        <v>0</v>
      </c>
      <c r="AC393" s="23">
        <f t="shared" si="55"/>
        <v>0</v>
      </c>
    </row>
    <row r="394" spans="1:29" x14ac:dyDescent="0.2">
      <c r="A394" s="364"/>
      <c r="B394" s="364"/>
      <c r="C394" s="165"/>
      <c r="D394" s="165"/>
      <c r="E394" s="165"/>
      <c r="F394" s="195"/>
      <c r="G394" s="165"/>
      <c r="H394" s="165"/>
      <c r="I394" s="165"/>
      <c r="J394" s="165"/>
      <c r="K394" s="77"/>
      <c r="L394" s="77"/>
      <c r="M394" s="82"/>
      <c r="N394" s="196">
        <f>VLOOKUP(M394,'Supporting Documentation'!$A$4:$J$566,10,FALSE)</f>
        <v>0</v>
      </c>
      <c r="O394" s="51"/>
      <c r="P394" s="50"/>
      <c r="Q394" s="157">
        <f>IF(O394="",0,(O394/'PPF Application'!$T$7))</f>
        <v>0</v>
      </c>
      <c r="R394" s="52">
        <f>IF(M394="", 0, (N394/'PPF Application'!$T$7)*O394)</f>
        <v>0</v>
      </c>
      <c r="S394" s="135"/>
      <c r="U394" s="159">
        <f t="shared" si="56"/>
        <v>0</v>
      </c>
      <c r="V394" s="159">
        <f t="shared" si="49"/>
        <v>0</v>
      </c>
      <c r="W394" s="159">
        <f t="shared" si="50"/>
        <v>0</v>
      </c>
      <c r="X394" s="159">
        <f t="shared" si="51"/>
        <v>0</v>
      </c>
      <c r="Y394" s="159">
        <f t="shared" si="52"/>
        <v>0</v>
      </c>
      <c r="Z394" s="11">
        <f t="shared" si="53"/>
        <v>0</v>
      </c>
      <c r="AB394" s="23">
        <f t="shared" si="54"/>
        <v>0</v>
      </c>
      <c r="AC394" s="23">
        <f t="shared" si="55"/>
        <v>0</v>
      </c>
    </row>
    <row r="395" spans="1:29" x14ac:dyDescent="0.2">
      <c r="A395" s="364"/>
      <c r="B395" s="364"/>
      <c r="C395" s="165"/>
      <c r="D395" s="165"/>
      <c r="E395" s="165"/>
      <c r="F395" s="195"/>
      <c r="G395" s="165"/>
      <c r="H395" s="165"/>
      <c r="I395" s="165"/>
      <c r="J395" s="165"/>
      <c r="K395" s="77"/>
      <c r="L395" s="77"/>
      <c r="M395" s="82"/>
      <c r="N395" s="196">
        <f>VLOOKUP(M395,'Supporting Documentation'!$A$4:$J$566,10,FALSE)</f>
        <v>0</v>
      </c>
      <c r="O395" s="51"/>
      <c r="P395" s="50"/>
      <c r="Q395" s="157">
        <f>IF(O395="",0,(O395/'PPF Application'!$T$7))</f>
        <v>0</v>
      </c>
      <c r="R395" s="52">
        <f>IF(M395="", 0, (N395/'PPF Application'!$T$7)*O395)</f>
        <v>0</v>
      </c>
      <c r="S395" s="135"/>
      <c r="U395" s="159">
        <f t="shared" si="56"/>
        <v>0</v>
      </c>
      <c r="V395" s="159">
        <f t="shared" si="49"/>
        <v>0</v>
      </c>
      <c r="W395" s="159">
        <f t="shared" si="50"/>
        <v>0</v>
      </c>
      <c r="X395" s="159">
        <f t="shared" si="51"/>
        <v>0</v>
      </c>
      <c r="Y395" s="159">
        <f t="shared" si="52"/>
        <v>0</v>
      </c>
      <c r="Z395" s="11">
        <f t="shared" si="53"/>
        <v>0</v>
      </c>
      <c r="AB395" s="23">
        <f t="shared" si="54"/>
        <v>0</v>
      </c>
      <c r="AC395" s="23">
        <f t="shared" si="55"/>
        <v>0</v>
      </c>
    </row>
    <row r="396" spans="1:29" x14ac:dyDescent="0.2">
      <c r="A396" s="364"/>
      <c r="B396" s="364"/>
      <c r="C396" s="165"/>
      <c r="D396" s="165"/>
      <c r="E396" s="165"/>
      <c r="F396" s="195"/>
      <c r="G396" s="165"/>
      <c r="H396" s="165"/>
      <c r="I396" s="165"/>
      <c r="J396" s="165"/>
      <c r="K396" s="77"/>
      <c r="L396" s="77"/>
      <c r="M396" s="82"/>
      <c r="N396" s="196">
        <f>VLOOKUP(M396,'Supporting Documentation'!$A$4:$J$566,10,FALSE)</f>
        <v>0</v>
      </c>
      <c r="O396" s="51"/>
      <c r="P396" s="50"/>
      <c r="Q396" s="157">
        <f>IF(O396="",0,(O396/'PPF Application'!$T$7))</f>
        <v>0</v>
      </c>
      <c r="R396" s="52">
        <f>IF(M396="", 0, (N396/'PPF Application'!$T$7)*O396)</f>
        <v>0</v>
      </c>
      <c r="S396" s="135"/>
      <c r="U396" s="159">
        <f t="shared" si="56"/>
        <v>0</v>
      </c>
      <c r="V396" s="159">
        <f t="shared" si="49"/>
        <v>0</v>
      </c>
      <c r="W396" s="159">
        <f t="shared" si="50"/>
        <v>0</v>
      </c>
      <c r="X396" s="159">
        <f t="shared" si="51"/>
        <v>0</v>
      </c>
      <c r="Y396" s="159">
        <f t="shared" si="52"/>
        <v>0</v>
      </c>
      <c r="Z396" s="11">
        <f t="shared" si="53"/>
        <v>0</v>
      </c>
      <c r="AB396" s="23">
        <f t="shared" si="54"/>
        <v>0</v>
      </c>
      <c r="AC396" s="23">
        <f t="shared" si="55"/>
        <v>0</v>
      </c>
    </row>
    <row r="397" spans="1:29" x14ac:dyDescent="0.2">
      <c r="A397" s="364"/>
      <c r="B397" s="364"/>
      <c r="C397" s="165"/>
      <c r="D397" s="165"/>
      <c r="E397" s="165"/>
      <c r="F397" s="195"/>
      <c r="G397" s="165"/>
      <c r="H397" s="165"/>
      <c r="I397" s="165"/>
      <c r="J397" s="165"/>
      <c r="K397" s="77"/>
      <c r="L397" s="77"/>
      <c r="M397" s="82"/>
      <c r="N397" s="196">
        <f>VLOOKUP(M397,'Supporting Documentation'!$A$4:$J$566,10,FALSE)</f>
        <v>0</v>
      </c>
      <c r="O397" s="51"/>
      <c r="P397" s="50"/>
      <c r="Q397" s="157">
        <f>IF(O397="",0,(O397/'PPF Application'!$T$7))</f>
        <v>0</v>
      </c>
      <c r="R397" s="52">
        <f>IF(M397="", 0, (N397/'PPF Application'!$T$7)*O397)</f>
        <v>0</v>
      </c>
      <c r="S397" s="135"/>
      <c r="U397" s="159">
        <f t="shared" si="56"/>
        <v>0</v>
      </c>
      <c r="V397" s="159">
        <f t="shared" si="49"/>
        <v>0</v>
      </c>
      <c r="W397" s="159">
        <f t="shared" si="50"/>
        <v>0</v>
      </c>
      <c r="X397" s="159">
        <f t="shared" si="51"/>
        <v>0</v>
      </c>
      <c r="Y397" s="159">
        <f t="shared" si="52"/>
        <v>0</v>
      </c>
      <c r="Z397" s="11">
        <f t="shared" si="53"/>
        <v>0</v>
      </c>
      <c r="AB397" s="23">
        <f t="shared" si="54"/>
        <v>0</v>
      </c>
      <c r="AC397" s="23">
        <f t="shared" si="55"/>
        <v>0</v>
      </c>
    </row>
    <row r="398" spans="1:29" x14ac:dyDescent="0.2">
      <c r="A398" s="364"/>
      <c r="B398" s="364"/>
      <c r="C398" s="165"/>
      <c r="D398" s="165"/>
      <c r="E398" s="165"/>
      <c r="F398" s="195"/>
      <c r="G398" s="165"/>
      <c r="H398" s="165"/>
      <c r="I398" s="165"/>
      <c r="J398" s="165"/>
      <c r="K398" s="77"/>
      <c r="L398" s="77"/>
      <c r="M398" s="82"/>
      <c r="N398" s="196">
        <f>VLOOKUP(M398,'Supporting Documentation'!$A$4:$J$566,10,FALSE)</f>
        <v>0</v>
      </c>
      <c r="O398" s="51"/>
      <c r="P398" s="50"/>
      <c r="Q398" s="157">
        <f>IF(O398="",0,(O398/'PPF Application'!$T$7))</f>
        <v>0</v>
      </c>
      <c r="R398" s="52">
        <f>IF(M398="", 0, (N398/'PPF Application'!$T$7)*O398)</f>
        <v>0</v>
      </c>
      <c r="S398" s="135"/>
      <c r="U398" s="159">
        <f t="shared" si="56"/>
        <v>0</v>
      </c>
      <c r="V398" s="159">
        <f t="shared" si="49"/>
        <v>0</v>
      </c>
      <c r="W398" s="159">
        <f t="shared" si="50"/>
        <v>0</v>
      </c>
      <c r="X398" s="159">
        <f t="shared" si="51"/>
        <v>0</v>
      </c>
      <c r="Y398" s="159">
        <f t="shared" si="52"/>
        <v>0</v>
      </c>
      <c r="Z398" s="11">
        <f t="shared" si="53"/>
        <v>0</v>
      </c>
      <c r="AB398" s="23">
        <f t="shared" si="54"/>
        <v>0</v>
      </c>
      <c r="AC398" s="23">
        <f t="shared" si="55"/>
        <v>0</v>
      </c>
    </row>
    <row r="399" spans="1:29" x14ac:dyDescent="0.2">
      <c r="A399" s="364"/>
      <c r="B399" s="364"/>
      <c r="C399" s="165"/>
      <c r="D399" s="165"/>
      <c r="E399" s="165"/>
      <c r="F399" s="195"/>
      <c r="G399" s="165"/>
      <c r="H399" s="165"/>
      <c r="I399" s="165"/>
      <c r="J399" s="165"/>
      <c r="K399" s="77"/>
      <c r="L399" s="77"/>
      <c r="M399" s="82"/>
      <c r="N399" s="196">
        <f>VLOOKUP(M399,'Supporting Documentation'!$A$4:$J$566,10,FALSE)</f>
        <v>0</v>
      </c>
      <c r="O399" s="51"/>
      <c r="P399" s="50"/>
      <c r="Q399" s="157">
        <f>IF(O399="",0,(O399/'PPF Application'!$T$7))</f>
        <v>0</v>
      </c>
      <c r="R399" s="52">
        <f>IF(M399="", 0, (N399/'PPF Application'!$T$7)*O399)</f>
        <v>0</v>
      </c>
      <c r="S399" s="135"/>
      <c r="U399" s="159">
        <f t="shared" si="56"/>
        <v>0</v>
      </c>
      <c r="V399" s="159">
        <f t="shared" si="49"/>
        <v>0</v>
      </c>
      <c r="W399" s="159">
        <f t="shared" si="50"/>
        <v>0</v>
      </c>
      <c r="X399" s="159">
        <f t="shared" si="51"/>
        <v>0</v>
      </c>
      <c r="Y399" s="159">
        <f t="shared" si="52"/>
        <v>0</v>
      </c>
      <c r="Z399" s="11">
        <f t="shared" si="53"/>
        <v>0</v>
      </c>
      <c r="AB399" s="23">
        <f t="shared" si="54"/>
        <v>0</v>
      </c>
      <c r="AC399" s="23">
        <f t="shared" si="55"/>
        <v>0</v>
      </c>
    </row>
    <row r="400" spans="1:29" x14ac:dyDescent="0.2">
      <c r="A400" s="364"/>
      <c r="B400" s="364"/>
      <c r="C400" s="165"/>
      <c r="D400" s="165"/>
      <c r="E400" s="165"/>
      <c r="F400" s="195"/>
      <c r="G400" s="165"/>
      <c r="H400" s="165"/>
      <c r="I400" s="165"/>
      <c r="J400" s="165"/>
      <c r="K400" s="77"/>
      <c r="L400" s="77"/>
      <c r="M400" s="82"/>
      <c r="N400" s="196">
        <f>VLOOKUP(M400,'Supporting Documentation'!$A$4:$J$566,10,FALSE)</f>
        <v>0</v>
      </c>
      <c r="O400" s="51"/>
      <c r="P400" s="50"/>
      <c r="Q400" s="157">
        <f>IF(O400="",0,(O400/'PPF Application'!$T$7))</f>
        <v>0</v>
      </c>
      <c r="R400" s="52">
        <f>IF(M400="", 0, (N400/'PPF Application'!$T$7)*O400)</f>
        <v>0</v>
      </c>
      <c r="S400" s="135"/>
      <c r="U400" s="159">
        <f t="shared" si="56"/>
        <v>0</v>
      </c>
      <c r="V400" s="159">
        <f t="shared" si="49"/>
        <v>0</v>
      </c>
      <c r="W400" s="159">
        <f t="shared" si="50"/>
        <v>0</v>
      </c>
      <c r="X400" s="159">
        <f t="shared" si="51"/>
        <v>0</v>
      </c>
      <c r="Y400" s="159">
        <f t="shared" si="52"/>
        <v>0</v>
      </c>
      <c r="Z400" s="11">
        <f t="shared" si="53"/>
        <v>0</v>
      </c>
      <c r="AB400" s="23">
        <f t="shared" si="54"/>
        <v>0</v>
      </c>
      <c r="AC400" s="23">
        <f t="shared" si="55"/>
        <v>0</v>
      </c>
    </row>
    <row r="401" spans="1:29" x14ac:dyDescent="0.2">
      <c r="A401" s="364"/>
      <c r="B401" s="364"/>
      <c r="C401" s="165"/>
      <c r="D401" s="165"/>
      <c r="E401" s="165"/>
      <c r="F401" s="195"/>
      <c r="G401" s="165"/>
      <c r="H401" s="165"/>
      <c r="I401" s="165"/>
      <c r="J401" s="165"/>
      <c r="K401" s="77"/>
      <c r="L401" s="77"/>
      <c r="M401" s="82"/>
      <c r="N401" s="196">
        <f>VLOOKUP(M401,'Supporting Documentation'!$A$4:$J$566,10,FALSE)</f>
        <v>0</v>
      </c>
      <c r="O401" s="51"/>
      <c r="P401" s="50"/>
      <c r="Q401" s="157">
        <f>IF(O401="",0,(O401/'PPF Application'!$T$7))</f>
        <v>0</v>
      </c>
      <c r="R401" s="52">
        <f>IF(M401="", 0, (N401/'PPF Application'!$T$7)*O401)</f>
        <v>0</v>
      </c>
      <c r="S401" s="135"/>
      <c r="U401" s="159">
        <f t="shared" si="56"/>
        <v>0</v>
      </c>
      <c r="V401" s="159">
        <f t="shared" si="49"/>
        <v>0</v>
      </c>
      <c r="W401" s="159">
        <f t="shared" si="50"/>
        <v>0</v>
      </c>
      <c r="X401" s="159">
        <f t="shared" si="51"/>
        <v>0</v>
      </c>
      <c r="Y401" s="159">
        <f t="shared" si="52"/>
        <v>0</v>
      </c>
      <c r="Z401" s="11">
        <f t="shared" si="53"/>
        <v>0</v>
      </c>
      <c r="AB401" s="23">
        <f t="shared" si="54"/>
        <v>0</v>
      </c>
      <c r="AC401" s="23">
        <f t="shared" si="55"/>
        <v>0</v>
      </c>
    </row>
    <row r="402" spans="1:29" x14ac:dyDescent="0.2">
      <c r="A402" s="364"/>
      <c r="B402" s="364"/>
      <c r="C402" s="165"/>
      <c r="D402" s="165"/>
      <c r="E402" s="165"/>
      <c r="F402" s="195"/>
      <c r="G402" s="165"/>
      <c r="H402" s="165"/>
      <c r="I402" s="165"/>
      <c r="J402" s="165"/>
      <c r="K402" s="77"/>
      <c r="L402" s="77"/>
      <c r="M402" s="82"/>
      <c r="N402" s="196">
        <f>VLOOKUP(M402,'Supporting Documentation'!$A$4:$J$566,10,FALSE)</f>
        <v>0</v>
      </c>
      <c r="O402" s="51"/>
      <c r="P402" s="50"/>
      <c r="Q402" s="157">
        <f>IF(O402="",0,(O402/'PPF Application'!$T$7))</f>
        <v>0</v>
      </c>
      <c r="R402" s="52">
        <f>IF(M402="", 0, (N402/'PPF Application'!$T$7)*O402)</f>
        <v>0</v>
      </c>
      <c r="S402" s="135"/>
      <c r="U402" s="159">
        <f t="shared" si="56"/>
        <v>0</v>
      </c>
      <c r="V402" s="159">
        <f t="shared" si="49"/>
        <v>0</v>
      </c>
      <c r="W402" s="159">
        <f t="shared" si="50"/>
        <v>0</v>
      </c>
      <c r="X402" s="159">
        <f t="shared" si="51"/>
        <v>0</v>
      </c>
      <c r="Y402" s="159">
        <f t="shared" si="52"/>
        <v>0</v>
      </c>
      <c r="Z402" s="11">
        <f t="shared" si="53"/>
        <v>0</v>
      </c>
      <c r="AB402" s="23">
        <f t="shared" si="54"/>
        <v>0</v>
      </c>
      <c r="AC402" s="23">
        <f t="shared" si="55"/>
        <v>0</v>
      </c>
    </row>
    <row r="403" spans="1:29" x14ac:dyDescent="0.2">
      <c r="A403" s="364"/>
      <c r="B403" s="364"/>
      <c r="C403" s="165"/>
      <c r="D403" s="165"/>
      <c r="E403" s="165"/>
      <c r="F403" s="195"/>
      <c r="G403" s="165"/>
      <c r="H403" s="165"/>
      <c r="I403" s="165"/>
      <c r="J403" s="165"/>
      <c r="K403" s="77"/>
      <c r="L403" s="77"/>
      <c r="M403" s="82"/>
      <c r="N403" s="196">
        <f>VLOOKUP(M403,'Supporting Documentation'!$A$4:$J$566,10,FALSE)</f>
        <v>0</v>
      </c>
      <c r="O403" s="51"/>
      <c r="P403" s="50"/>
      <c r="Q403" s="157">
        <f>IF(O403="",0,(O403/'PPF Application'!$T$7))</f>
        <v>0</v>
      </c>
      <c r="R403" s="52">
        <f>IF(M403="", 0, (N403/'PPF Application'!$T$7)*O403)</f>
        <v>0</v>
      </c>
      <c r="S403" s="135"/>
      <c r="U403" s="159">
        <f t="shared" si="56"/>
        <v>0</v>
      </c>
      <c r="V403" s="159">
        <f t="shared" si="49"/>
        <v>0</v>
      </c>
      <c r="W403" s="159">
        <f t="shared" si="50"/>
        <v>0</v>
      </c>
      <c r="X403" s="159">
        <f t="shared" si="51"/>
        <v>0</v>
      </c>
      <c r="Y403" s="159">
        <f t="shared" si="52"/>
        <v>0</v>
      </c>
      <c r="Z403" s="11">
        <f t="shared" si="53"/>
        <v>0</v>
      </c>
      <c r="AB403" s="23">
        <f t="shared" si="54"/>
        <v>0</v>
      </c>
      <c r="AC403" s="23">
        <f t="shared" si="55"/>
        <v>0</v>
      </c>
    </row>
    <row r="404" spans="1:29" x14ac:dyDescent="0.2">
      <c r="A404" s="364"/>
      <c r="B404" s="364"/>
      <c r="C404" s="165"/>
      <c r="D404" s="165"/>
      <c r="E404" s="165"/>
      <c r="F404" s="195"/>
      <c r="G404" s="165"/>
      <c r="H404" s="165"/>
      <c r="I404" s="165"/>
      <c r="J404" s="165"/>
      <c r="K404" s="77"/>
      <c r="L404" s="77"/>
      <c r="M404" s="82"/>
      <c r="N404" s="196">
        <f>VLOOKUP(M404,'Supporting Documentation'!$A$4:$J$566,10,FALSE)</f>
        <v>0</v>
      </c>
      <c r="O404" s="51"/>
      <c r="P404" s="50"/>
      <c r="Q404" s="157">
        <f>IF(O404="",0,(O404/'PPF Application'!$T$7))</f>
        <v>0</v>
      </c>
      <c r="R404" s="52">
        <f>IF(M404="", 0, (N404/'PPF Application'!$T$7)*O404)</f>
        <v>0</v>
      </c>
      <c r="S404" s="135"/>
      <c r="U404" s="159">
        <f t="shared" si="56"/>
        <v>0</v>
      </c>
      <c r="V404" s="159">
        <f t="shared" si="49"/>
        <v>0</v>
      </c>
      <c r="W404" s="159">
        <f t="shared" si="50"/>
        <v>0</v>
      </c>
      <c r="X404" s="159">
        <f t="shared" si="51"/>
        <v>0</v>
      </c>
      <c r="Y404" s="159">
        <f t="shared" si="52"/>
        <v>0</v>
      </c>
      <c r="Z404" s="11">
        <f t="shared" si="53"/>
        <v>0</v>
      </c>
      <c r="AB404" s="23">
        <f t="shared" si="54"/>
        <v>0</v>
      </c>
      <c r="AC404" s="23">
        <f t="shared" si="55"/>
        <v>0</v>
      </c>
    </row>
    <row r="405" spans="1:29" x14ac:dyDescent="0.2">
      <c r="A405" s="364"/>
      <c r="B405" s="364"/>
      <c r="C405" s="165"/>
      <c r="D405" s="165"/>
      <c r="E405" s="165"/>
      <c r="F405" s="195"/>
      <c r="G405" s="165"/>
      <c r="H405" s="165"/>
      <c r="I405" s="165"/>
      <c r="J405" s="165"/>
      <c r="K405" s="77"/>
      <c r="L405" s="77"/>
      <c r="M405" s="82"/>
      <c r="N405" s="196">
        <f>VLOOKUP(M405,'Supporting Documentation'!$A$4:$J$566,10,FALSE)</f>
        <v>0</v>
      </c>
      <c r="O405" s="51"/>
      <c r="P405" s="50"/>
      <c r="Q405" s="157">
        <f>IF(O405="",0,(O405/'PPF Application'!$T$7))</f>
        <v>0</v>
      </c>
      <c r="R405" s="52">
        <f>IF(M405="", 0, (N405/'PPF Application'!$T$7)*O405)</f>
        <v>0</v>
      </c>
      <c r="S405" s="135"/>
      <c r="U405" s="159">
        <f t="shared" si="56"/>
        <v>0</v>
      </c>
      <c r="V405" s="159">
        <f t="shared" si="49"/>
        <v>0</v>
      </c>
      <c r="W405" s="159">
        <f t="shared" si="50"/>
        <v>0</v>
      </c>
      <c r="X405" s="159">
        <f t="shared" si="51"/>
        <v>0</v>
      </c>
      <c r="Y405" s="159">
        <f t="shared" si="52"/>
        <v>0</v>
      </c>
      <c r="Z405" s="11">
        <f t="shared" si="53"/>
        <v>0</v>
      </c>
      <c r="AB405" s="23">
        <f t="shared" si="54"/>
        <v>0</v>
      </c>
      <c r="AC405" s="23">
        <f t="shared" si="55"/>
        <v>0</v>
      </c>
    </row>
    <row r="406" spans="1:29" x14ac:dyDescent="0.2">
      <c r="A406" s="364"/>
      <c r="B406" s="364"/>
      <c r="C406" s="165"/>
      <c r="D406" s="165"/>
      <c r="E406" s="165"/>
      <c r="F406" s="195"/>
      <c r="G406" s="165"/>
      <c r="H406" s="165"/>
      <c r="I406" s="165"/>
      <c r="J406" s="165"/>
      <c r="K406" s="77"/>
      <c r="L406" s="77"/>
      <c r="M406" s="82"/>
      <c r="N406" s="196">
        <f>VLOOKUP(M406,'Supporting Documentation'!$A$4:$J$566,10,FALSE)</f>
        <v>0</v>
      </c>
      <c r="O406" s="51"/>
      <c r="P406" s="50"/>
      <c r="Q406" s="157">
        <f>IF(O406="",0,(O406/'PPF Application'!$T$7))</f>
        <v>0</v>
      </c>
      <c r="R406" s="52">
        <f>IF(M406="", 0, (N406/'PPF Application'!$T$7)*O406)</f>
        <v>0</v>
      </c>
      <c r="S406" s="135"/>
      <c r="U406" s="159">
        <f t="shared" si="56"/>
        <v>0</v>
      </c>
      <c r="V406" s="159">
        <f t="shared" si="49"/>
        <v>0</v>
      </c>
      <c r="W406" s="159">
        <f t="shared" si="50"/>
        <v>0</v>
      </c>
      <c r="X406" s="159">
        <f t="shared" si="51"/>
        <v>0</v>
      </c>
      <c r="Y406" s="159">
        <f t="shared" si="52"/>
        <v>0</v>
      </c>
      <c r="Z406" s="11">
        <f t="shared" si="53"/>
        <v>0</v>
      </c>
      <c r="AB406" s="23">
        <f t="shared" si="54"/>
        <v>0</v>
      </c>
      <c r="AC406" s="23">
        <f t="shared" si="55"/>
        <v>0</v>
      </c>
    </row>
    <row r="407" spans="1:29" x14ac:dyDescent="0.2">
      <c r="A407" s="364"/>
      <c r="B407" s="364"/>
      <c r="C407" s="165"/>
      <c r="D407" s="165"/>
      <c r="E407" s="165"/>
      <c r="F407" s="195"/>
      <c r="G407" s="165"/>
      <c r="H407" s="165"/>
      <c r="I407" s="165"/>
      <c r="J407" s="165"/>
      <c r="K407" s="77"/>
      <c r="L407" s="77"/>
      <c r="M407" s="82"/>
      <c r="N407" s="196">
        <f>VLOOKUP(M407,'Supporting Documentation'!$A$4:$J$566,10,FALSE)</f>
        <v>0</v>
      </c>
      <c r="O407" s="51"/>
      <c r="P407" s="50"/>
      <c r="Q407" s="157">
        <f>IF(O407="",0,(O407/'PPF Application'!$T$7))</f>
        <v>0</v>
      </c>
      <c r="R407" s="52">
        <f>IF(M407="", 0, (N407/'PPF Application'!$T$7)*O407)</f>
        <v>0</v>
      </c>
      <c r="S407" s="135"/>
      <c r="U407" s="159">
        <f t="shared" si="56"/>
        <v>0</v>
      </c>
      <c r="V407" s="159">
        <f t="shared" si="49"/>
        <v>0</v>
      </c>
      <c r="W407" s="159">
        <f t="shared" si="50"/>
        <v>0</v>
      </c>
      <c r="X407" s="159">
        <f t="shared" si="51"/>
        <v>0</v>
      </c>
      <c r="Y407" s="159">
        <f t="shared" si="52"/>
        <v>0</v>
      </c>
      <c r="Z407" s="11">
        <f t="shared" si="53"/>
        <v>0</v>
      </c>
      <c r="AB407" s="23">
        <f t="shared" si="54"/>
        <v>0</v>
      </c>
      <c r="AC407" s="23">
        <f t="shared" si="55"/>
        <v>0</v>
      </c>
    </row>
    <row r="408" spans="1:29" x14ac:dyDescent="0.2">
      <c r="A408" s="364"/>
      <c r="B408" s="364"/>
      <c r="C408" s="165"/>
      <c r="D408" s="165"/>
      <c r="E408" s="165"/>
      <c r="F408" s="195"/>
      <c r="G408" s="165"/>
      <c r="H408" s="165"/>
      <c r="I408" s="165"/>
      <c r="J408" s="165"/>
      <c r="K408" s="77"/>
      <c r="L408" s="77"/>
      <c r="M408" s="82"/>
      <c r="N408" s="196">
        <f>VLOOKUP(M408,'Supporting Documentation'!$A$4:$J$566,10,FALSE)</f>
        <v>0</v>
      </c>
      <c r="O408" s="51"/>
      <c r="P408" s="50"/>
      <c r="Q408" s="157">
        <f>IF(O408="",0,(O408/'PPF Application'!$T$7))</f>
        <v>0</v>
      </c>
      <c r="R408" s="52">
        <f>IF(M408="", 0, (N408/'PPF Application'!$T$7)*O408)</f>
        <v>0</v>
      </c>
      <c r="S408" s="135"/>
      <c r="U408" s="159">
        <f t="shared" si="56"/>
        <v>0</v>
      </c>
      <c r="V408" s="159">
        <f t="shared" si="49"/>
        <v>0</v>
      </c>
      <c r="W408" s="159">
        <f t="shared" si="50"/>
        <v>0</v>
      </c>
      <c r="X408" s="159">
        <f t="shared" si="51"/>
        <v>0</v>
      </c>
      <c r="Y408" s="159">
        <f t="shared" si="52"/>
        <v>0</v>
      </c>
      <c r="Z408" s="11">
        <f t="shared" si="53"/>
        <v>0</v>
      </c>
      <c r="AB408" s="23">
        <f t="shared" si="54"/>
        <v>0</v>
      </c>
      <c r="AC408" s="23">
        <f t="shared" si="55"/>
        <v>0</v>
      </c>
    </row>
    <row r="409" spans="1:29" x14ac:dyDescent="0.2">
      <c r="A409" s="364"/>
      <c r="B409" s="364"/>
      <c r="C409" s="165"/>
      <c r="D409" s="165"/>
      <c r="E409" s="165"/>
      <c r="F409" s="195"/>
      <c r="G409" s="165"/>
      <c r="H409" s="165"/>
      <c r="I409" s="165"/>
      <c r="J409" s="165"/>
      <c r="K409" s="77"/>
      <c r="L409" s="77"/>
      <c r="M409" s="82"/>
      <c r="N409" s="196">
        <f>VLOOKUP(M409,'Supporting Documentation'!$A$4:$J$566,10,FALSE)</f>
        <v>0</v>
      </c>
      <c r="O409" s="51"/>
      <c r="P409" s="50"/>
      <c r="Q409" s="157">
        <f>IF(O409="",0,(O409/'PPF Application'!$T$7))</f>
        <v>0</v>
      </c>
      <c r="R409" s="52">
        <f>IF(M409="", 0, (N409/'PPF Application'!$T$7)*O409)</f>
        <v>0</v>
      </c>
      <c r="S409" s="135"/>
      <c r="U409" s="159">
        <f t="shared" si="56"/>
        <v>0</v>
      </c>
      <c r="V409" s="159">
        <f t="shared" si="49"/>
        <v>0</v>
      </c>
      <c r="W409" s="159">
        <f t="shared" si="50"/>
        <v>0</v>
      </c>
      <c r="X409" s="159">
        <f t="shared" si="51"/>
        <v>0</v>
      </c>
      <c r="Y409" s="159">
        <f t="shared" si="52"/>
        <v>0</v>
      </c>
      <c r="Z409" s="11">
        <f t="shared" si="53"/>
        <v>0</v>
      </c>
      <c r="AB409" s="23">
        <f t="shared" si="54"/>
        <v>0</v>
      </c>
      <c r="AC409" s="23">
        <f t="shared" si="55"/>
        <v>0</v>
      </c>
    </row>
    <row r="410" spans="1:29" x14ac:dyDescent="0.2">
      <c r="A410" s="364"/>
      <c r="B410" s="364"/>
      <c r="C410" s="165"/>
      <c r="D410" s="165"/>
      <c r="E410" s="165"/>
      <c r="F410" s="195"/>
      <c r="G410" s="165"/>
      <c r="H410" s="165"/>
      <c r="I410" s="165"/>
      <c r="J410" s="165"/>
      <c r="K410" s="77"/>
      <c r="L410" s="77"/>
      <c r="M410" s="82"/>
      <c r="N410" s="196">
        <f>VLOOKUP(M410,'Supporting Documentation'!$A$4:$J$566,10,FALSE)</f>
        <v>0</v>
      </c>
      <c r="O410" s="51"/>
      <c r="P410" s="50"/>
      <c r="Q410" s="157">
        <f>IF(O410="",0,(O410/'PPF Application'!$T$7))</f>
        <v>0</v>
      </c>
      <c r="R410" s="52">
        <f>IF(M410="", 0, (N410/'PPF Application'!$T$7)*O410)</f>
        <v>0</v>
      </c>
      <c r="S410" s="135"/>
      <c r="U410" s="159">
        <f t="shared" si="56"/>
        <v>0</v>
      </c>
      <c r="V410" s="159">
        <f t="shared" si="49"/>
        <v>0</v>
      </c>
      <c r="W410" s="159">
        <f t="shared" si="50"/>
        <v>0</v>
      </c>
      <c r="X410" s="159">
        <f t="shared" si="51"/>
        <v>0</v>
      </c>
      <c r="Y410" s="159">
        <f t="shared" si="52"/>
        <v>0</v>
      </c>
      <c r="Z410" s="11">
        <f t="shared" si="53"/>
        <v>0</v>
      </c>
      <c r="AB410" s="23">
        <f t="shared" si="54"/>
        <v>0</v>
      </c>
      <c r="AC410" s="23">
        <f t="shared" si="55"/>
        <v>0</v>
      </c>
    </row>
    <row r="411" spans="1:29" x14ac:dyDescent="0.2">
      <c r="A411" s="364"/>
      <c r="B411" s="364"/>
      <c r="C411" s="165"/>
      <c r="D411" s="165"/>
      <c r="E411" s="165"/>
      <c r="F411" s="195"/>
      <c r="G411" s="165"/>
      <c r="H411" s="165"/>
      <c r="I411" s="165"/>
      <c r="J411" s="165"/>
      <c r="K411" s="77"/>
      <c r="L411" s="77"/>
      <c r="M411" s="82"/>
      <c r="N411" s="196">
        <f>VLOOKUP(M411,'Supporting Documentation'!$A$4:$J$566,10,FALSE)</f>
        <v>0</v>
      </c>
      <c r="O411" s="51"/>
      <c r="P411" s="50"/>
      <c r="Q411" s="157">
        <f>IF(O411="",0,(O411/'PPF Application'!$T$7))</f>
        <v>0</v>
      </c>
      <c r="R411" s="52">
        <f>IF(M411="", 0, (N411/'PPF Application'!$T$7)*O411)</f>
        <v>0</v>
      </c>
      <c r="S411" s="135"/>
      <c r="U411" s="159">
        <f t="shared" si="56"/>
        <v>0</v>
      </c>
      <c r="V411" s="159">
        <f t="shared" si="49"/>
        <v>0</v>
      </c>
      <c r="W411" s="159">
        <f t="shared" si="50"/>
        <v>0</v>
      </c>
      <c r="X411" s="159">
        <f t="shared" si="51"/>
        <v>0</v>
      </c>
      <c r="Y411" s="159">
        <f t="shared" si="52"/>
        <v>0</v>
      </c>
      <c r="Z411" s="11">
        <f t="shared" si="53"/>
        <v>0</v>
      </c>
      <c r="AB411" s="23">
        <f t="shared" si="54"/>
        <v>0</v>
      </c>
      <c r="AC411" s="23">
        <f t="shared" si="55"/>
        <v>0</v>
      </c>
    </row>
    <row r="412" spans="1:29" x14ac:dyDescent="0.2">
      <c r="A412" s="364"/>
      <c r="B412" s="364"/>
      <c r="C412" s="165"/>
      <c r="D412" s="165"/>
      <c r="E412" s="165"/>
      <c r="F412" s="195"/>
      <c r="G412" s="165"/>
      <c r="H412" s="165"/>
      <c r="I412" s="165"/>
      <c r="J412" s="165"/>
      <c r="K412" s="77"/>
      <c r="L412" s="77"/>
      <c r="M412" s="82"/>
      <c r="N412" s="196">
        <f>VLOOKUP(M412,'Supporting Documentation'!$A$4:$J$566,10,FALSE)</f>
        <v>0</v>
      </c>
      <c r="O412" s="51"/>
      <c r="P412" s="50"/>
      <c r="Q412" s="157">
        <f>IF(O412="",0,(O412/'PPF Application'!$T$7))</f>
        <v>0</v>
      </c>
      <c r="R412" s="52">
        <f>IF(M412="", 0, (N412/'PPF Application'!$T$7)*O412)</f>
        <v>0</v>
      </c>
      <c r="S412" s="135"/>
      <c r="U412" s="159">
        <f t="shared" si="56"/>
        <v>0</v>
      </c>
      <c r="V412" s="159">
        <f t="shared" si="49"/>
        <v>0</v>
      </c>
      <c r="W412" s="159">
        <f t="shared" si="50"/>
        <v>0</v>
      </c>
      <c r="X412" s="159">
        <f t="shared" si="51"/>
        <v>0</v>
      </c>
      <c r="Y412" s="159">
        <f t="shared" si="52"/>
        <v>0</v>
      </c>
      <c r="Z412" s="11">
        <f t="shared" si="53"/>
        <v>0</v>
      </c>
      <c r="AB412" s="23">
        <f t="shared" si="54"/>
        <v>0</v>
      </c>
      <c r="AC412" s="23">
        <f t="shared" si="55"/>
        <v>0</v>
      </c>
    </row>
    <row r="413" spans="1:29" x14ac:dyDescent="0.2">
      <c r="A413" s="364"/>
      <c r="B413" s="364"/>
      <c r="C413" s="165"/>
      <c r="D413" s="165"/>
      <c r="E413" s="165"/>
      <c r="F413" s="195"/>
      <c r="G413" s="165"/>
      <c r="H413" s="165"/>
      <c r="I413" s="165"/>
      <c r="J413" s="165"/>
      <c r="K413" s="77"/>
      <c r="L413" s="77"/>
      <c r="M413" s="82"/>
      <c r="N413" s="196">
        <f>VLOOKUP(M413,'Supporting Documentation'!$A$4:$J$566,10,FALSE)</f>
        <v>0</v>
      </c>
      <c r="O413" s="51"/>
      <c r="P413" s="50"/>
      <c r="Q413" s="157">
        <f>IF(O413="",0,(O413/'PPF Application'!$T$7))</f>
        <v>0</v>
      </c>
      <c r="R413" s="52">
        <f>IF(M413="", 0, (N413/'PPF Application'!$T$7)*O413)</f>
        <v>0</v>
      </c>
      <c r="S413" s="135"/>
      <c r="U413" s="159">
        <f t="shared" si="56"/>
        <v>0</v>
      </c>
      <c r="V413" s="159">
        <f t="shared" si="49"/>
        <v>0</v>
      </c>
      <c r="W413" s="159">
        <f t="shared" si="50"/>
        <v>0</v>
      </c>
      <c r="X413" s="159">
        <f t="shared" si="51"/>
        <v>0</v>
      </c>
      <c r="Y413" s="159">
        <f t="shared" si="52"/>
        <v>0</v>
      </c>
      <c r="Z413" s="11">
        <f t="shared" si="53"/>
        <v>0</v>
      </c>
      <c r="AB413" s="23">
        <f t="shared" si="54"/>
        <v>0</v>
      </c>
      <c r="AC413" s="23">
        <f t="shared" si="55"/>
        <v>0</v>
      </c>
    </row>
    <row r="414" spans="1:29" x14ac:dyDescent="0.2">
      <c r="A414" s="364"/>
      <c r="B414" s="364"/>
      <c r="C414" s="165"/>
      <c r="D414" s="165"/>
      <c r="E414" s="165"/>
      <c r="F414" s="195"/>
      <c r="G414" s="165"/>
      <c r="H414" s="165"/>
      <c r="I414" s="165"/>
      <c r="J414" s="165"/>
      <c r="K414" s="77"/>
      <c r="L414" s="77"/>
      <c r="M414" s="82"/>
      <c r="N414" s="196">
        <f>VLOOKUP(M414,'Supporting Documentation'!$A$4:$J$566,10,FALSE)</f>
        <v>0</v>
      </c>
      <c r="O414" s="51"/>
      <c r="P414" s="50"/>
      <c r="Q414" s="157">
        <f>IF(O414="",0,(O414/'PPF Application'!$T$7))</f>
        <v>0</v>
      </c>
      <c r="R414" s="52">
        <f>IF(M414="", 0, (N414/'PPF Application'!$T$7)*O414)</f>
        <v>0</v>
      </c>
      <c r="S414" s="135"/>
      <c r="U414" s="159">
        <f t="shared" si="56"/>
        <v>0</v>
      </c>
      <c r="V414" s="159">
        <f t="shared" si="49"/>
        <v>0</v>
      </c>
      <c r="W414" s="159">
        <f t="shared" si="50"/>
        <v>0</v>
      </c>
      <c r="X414" s="159">
        <f t="shared" si="51"/>
        <v>0</v>
      </c>
      <c r="Y414" s="159">
        <f t="shared" si="52"/>
        <v>0</v>
      </c>
      <c r="Z414" s="11">
        <f t="shared" si="53"/>
        <v>0</v>
      </c>
      <c r="AB414" s="23">
        <f t="shared" si="54"/>
        <v>0</v>
      </c>
      <c r="AC414" s="23">
        <f t="shared" si="55"/>
        <v>0</v>
      </c>
    </row>
    <row r="415" spans="1:29" x14ac:dyDescent="0.2">
      <c r="A415" s="364"/>
      <c r="B415" s="364"/>
      <c r="C415" s="165"/>
      <c r="D415" s="165"/>
      <c r="E415" s="165"/>
      <c r="F415" s="195"/>
      <c r="G415" s="165"/>
      <c r="H415" s="165"/>
      <c r="I415" s="165"/>
      <c r="J415" s="165"/>
      <c r="K415" s="77"/>
      <c r="L415" s="77"/>
      <c r="M415" s="82"/>
      <c r="N415" s="196">
        <f>VLOOKUP(M415,'Supporting Documentation'!$A$4:$J$566,10,FALSE)</f>
        <v>0</v>
      </c>
      <c r="O415" s="51"/>
      <c r="P415" s="50"/>
      <c r="Q415" s="157">
        <f>IF(O415="",0,(O415/'PPF Application'!$T$7))</f>
        <v>0</v>
      </c>
      <c r="R415" s="52">
        <f>IF(M415="", 0, (N415/'PPF Application'!$T$7)*O415)</f>
        <v>0</v>
      </c>
      <c r="S415" s="135"/>
      <c r="U415" s="159">
        <f t="shared" si="56"/>
        <v>0</v>
      </c>
      <c r="V415" s="159">
        <f t="shared" si="49"/>
        <v>0</v>
      </c>
      <c r="W415" s="159">
        <f t="shared" si="50"/>
        <v>0</v>
      </c>
      <c r="X415" s="159">
        <f t="shared" si="51"/>
        <v>0</v>
      </c>
      <c r="Y415" s="159">
        <f t="shared" si="52"/>
        <v>0</v>
      </c>
      <c r="Z415" s="11">
        <f t="shared" si="53"/>
        <v>0</v>
      </c>
      <c r="AB415" s="23">
        <f t="shared" si="54"/>
        <v>0</v>
      </c>
      <c r="AC415" s="23">
        <f t="shared" si="55"/>
        <v>0</v>
      </c>
    </row>
    <row r="416" spans="1:29" x14ac:dyDescent="0.2">
      <c r="A416" s="364"/>
      <c r="B416" s="364"/>
      <c r="C416" s="165"/>
      <c r="D416" s="165"/>
      <c r="E416" s="165"/>
      <c r="F416" s="195"/>
      <c r="G416" s="165"/>
      <c r="H416" s="165"/>
      <c r="I416" s="165"/>
      <c r="J416" s="165"/>
      <c r="K416" s="77"/>
      <c r="L416" s="77"/>
      <c r="M416" s="82"/>
      <c r="N416" s="196">
        <f>VLOOKUP(M416,'Supporting Documentation'!$A$4:$J$566,10,FALSE)</f>
        <v>0</v>
      </c>
      <c r="O416" s="51"/>
      <c r="P416" s="50"/>
      <c r="Q416" s="157">
        <f>IF(O416="",0,(O416/'PPF Application'!$T$7))</f>
        <v>0</v>
      </c>
      <c r="R416" s="52">
        <f>IF(M416="", 0, (N416/'PPF Application'!$T$7)*O416)</f>
        <v>0</v>
      </c>
      <c r="S416" s="135"/>
      <c r="U416" s="159">
        <f t="shared" si="56"/>
        <v>0</v>
      </c>
      <c r="V416" s="159">
        <f t="shared" si="49"/>
        <v>0</v>
      </c>
      <c r="W416" s="159">
        <f t="shared" si="50"/>
        <v>0</v>
      </c>
      <c r="X416" s="159">
        <f t="shared" si="51"/>
        <v>0</v>
      </c>
      <c r="Y416" s="159">
        <f t="shared" si="52"/>
        <v>0</v>
      </c>
      <c r="Z416" s="11">
        <f t="shared" si="53"/>
        <v>0</v>
      </c>
      <c r="AB416" s="23">
        <f t="shared" si="54"/>
        <v>0</v>
      </c>
      <c r="AC416" s="23">
        <f t="shared" si="55"/>
        <v>0</v>
      </c>
    </row>
    <row r="417" spans="1:29" x14ac:dyDescent="0.2">
      <c r="A417" s="364"/>
      <c r="B417" s="364"/>
      <c r="C417" s="165"/>
      <c r="D417" s="165"/>
      <c r="E417" s="165"/>
      <c r="F417" s="195"/>
      <c r="G417" s="165"/>
      <c r="H417" s="165"/>
      <c r="I417" s="165"/>
      <c r="J417" s="165"/>
      <c r="K417" s="77"/>
      <c r="L417" s="77"/>
      <c r="M417" s="82"/>
      <c r="N417" s="196">
        <f>VLOOKUP(M417,'Supporting Documentation'!$A$4:$J$566,10,FALSE)</f>
        <v>0</v>
      </c>
      <c r="O417" s="51"/>
      <c r="P417" s="50"/>
      <c r="Q417" s="157">
        <f>IF(O417="",0,(O417/'PPF Application'!$T$7))</f>
        <v>0</v>
      </c>
      <c r="R417" s="52">
        <f>IF(M417="", 0, (N417/'PPF Application'!$T$7)*O417)</f>
        <v>0</v>
      </c>
      <c r="S417" s="135"/>
      <c r="U417" s="159">
        <f t="shared" si="56"/>
        <v>0</v>
      </c>
      <c r="V417" s="159">
        <f t="shared" si="49"/>
        <v>0</v>
      </c>
      <c r="W417" s="159">
        <f t="shared" si="50"/>
        <v>0</v>
      </c>
      <c r="X417" s="159">
        <f t="shared" si="51"/>
        <v>0</v>
      </c>
      <c r="Y417" s="159">
        <f t="shared" si="52"/>
        <v>0</v>
      </c>
      <c r="Z417" s="11">
        <f t="shared" si="53"/>
        <v>0</v>
      </c>
      <c r="AB417" s="23">
        <f t="shared" si="54"/>
        <v>0</v>
      </c>
      <c r="AC417" s="23">
        <f t="shared" si="55"/>
        <v>0</v>
      </c>
    </row>
    <row r="418" spans="1:29" x14ac:dyDescent="0.2">
      <c r="A418" s="364"/>
      <c r="B418" s="364"/>
      <c r="C418" s="165"/>
      <c r="D418" s="165"/>
      <c r="E418" s="165"/>
      <c r="F418" s="195"/>
      <c r="G418" s="165"/>
      <c r="H418" s="165"/>
      <c r="I418" s="165"/>
      <c r="J418" s="165"/>
      <c r="K418" s="77"/>
      <c r="L418" s="77"/>
      <c r="M418" s="82"/>
      <c r="N418" s="196">
        <f>VLOOKUP(M418,'Supporting Documentation'!$A$4:$J$566,10,FALSE)</f>
        <v>0</v>
      </c>
      <c r="O418" s="51"/>
      <c r="P418" s="50"/>
      <c r="Q418" s="157">
        <f>IF(O418="",0,(O418/'PPF Application'!$T$7))</f>
        <v>0</v>
      </c>
      <c r="R418" s="52">
        <f>IF(M418="", 0, (N418/'PPF Application'!$T$7)*O418)</f>
        <v>0</v>
      </c>
      <c r="S418" s="135"/>
      <c r="U418" s="159">
        <f t="shared" si="56"/>
        <v>0</v>
      </c>
      <c r="V418" s="159">
        <f t="shared" si="49"/>
        <v>0</v>
      </c>
      <c r="W418" s="159">
        <f t="shared" si="50"/>
        <v>0</v>
      </c>
      <c r="X418" s="159">
        <f t="shared" si="51"/>
        <v>0</v>
      </c>
      <c r="Y418" s="159">
        <f t="shared" si="52"/>
        <v>0</v>
      </c>
      <c r="Z418" s="11">
        <f t="shared" si="53"/>
        <v>0</v>
      </c>
      <c r="AB418" s="23">
        <f t="shared" si="54"/>
        <v>0</v>
      </c>
      <c r="AC418" s="23">
        <f t="shared" si="55"/>
        <v>0</v>
      </c>
    </row>
    <row r="419" spans="1:29" x14ac:dyDescent="0.2">
      <c r="A419" s="364"/>
      <c r="B419" s="364"/>
      <c r="C419" s="165"/>
      <c r="D419" s="165"/>
      <c r="E419" s="165"/>
      <c r="F419" s="195"/>
      <c r="G419" s="165"/>
      <c r="H419" s="165"/>
      <c r="I419" s="165"/>
      <c r="J419" s="165"/>
      <c r="K419" s="77"/>
      <c r="L419" s="77"/>
      <c r="M419" s="82"/>
      <c r="N419" s="196">
        <f>VLOOKUP(M419,'Supporting Documentation'!$A$4:$J$566,10,FALSE)</f>
        <v>0</v>
      </c>
      <c r="O419" s="51"/>
      <c r="P419" s="50"/>
      <c r="Q419" s="157">
        <f>IF(O419="",0,(O419/'PPF Application'!$T$7))</f>
        <v>0</v>
      </c>
      <c r="R419" s="52">
        <f>IF(M419="", 0, (N419/'PPF Application'!$T$7)*O419)</f>
        <v>0</v>
      </c>
      <c r="S419" s="135"/>
      <c r="U419" s="159">
        <f t="shared" si="56"/>
        <v>0</v>
      </c>
      <c r="V419" s="159">
        <f t="shared" si="49"/>
        <v>0</v>
      </c>
      <c r="W419" s="159">
        <f t="shared" si="50"/>
        <v>0</v>
      </c>
      <c r="X419" s="159">
        <f t="shared" si="51"/>
        <v>0</v>
      </c>
      <c r="Y419" s="159">
        <f t="shared" si="52"/>
        <v>0</v>
      </c>
      <c r="Z419" s="11">
        <f t="shared" si="53"/>
        <v>0</v>
      </c>
      <c r="AB419" s="23">
        <f t="shared" si="54"/>
        <v>0</v>
      </c>
      <c r="AC419" s="23">
        <f t="shared" si="55"/>
        <v>0</v>
      </c>
    </row>
    <row r="420" spans="1:29" x14ac:dyDescent="0.2">
      <c r="A420" s="364"/>
      <c r="B420" s="364"/>
      <c r="C420" s="165"/>
      <c r="D420" s="165"/>
      <c r="E420" s="165"/>
      <c r="F420" s="195"/>
      <c r="G420" s="165"/>
      <c r="H420" s="165"/>
      <c r="I420" s="165"/>
      <c r="J420" s="165"/>
      <c r="K420" s="77"/>
      <c r="L420" s="77"/>
      <c r="M420" s="82"/>
      <c r="N420" s="196">
        <f>VLOOKUP(M420,'Supporting Documentation'!$A$4:$J$566,10,FALSE)</f>
        <v>0</v>
      </c>
      <c r="O420" s="51"/>
      <c r="P420" s="50"/>
      <c r="Q420" s="157">
        <f>IF(O420="",0,(O420/'PPF Application'!$T$7))</f>
        <v>0</v>
      </c>
      <c r="R420" s="52">
        <f>IF(M420="", 0, (N420/'PPF Application'!$T$7)*O420)</f>
        <v>0</v>
      </c>
      <c r="S420" s="135"/>
      <c r="U420" s="159">
        <f t="shared" si="56"/>
        <v>0</v>
      </c>
      <c r="V420" s="159">
        <f t="shared" si="49"/>
        <v>0</v>
      </c>
      <c r="W420" s="159">
        <f t="shared" si="50"/>
        <v>0</v>
      </c>
      <c r="X420" s="159">
        <f t="shared" si="51"/>
        <v>0</v>
      </c>
      <c r="Y420" s="159">
        <f t="shared" si="52"/>
        <v>0</v>
      </c>
      <c r="Z420" s="11">
        <f t="shared" si="53"/>
        <v>0</v>
      </c>
      <c r="AB420" s="23">
        <f t="shared" si="54"/>
        <v>0</v>
      </c>
      <c r="AC420" s="23">
        <f t="shared" si="55"/>
        <v>0</v>
      </c>
    </row>
    <row r="421" spans="1:29" x14ac:dyDescent="0.2">
      <c r="A421" s="364"/>
      <c r="B421" s="364"/>
      <c r="C421" s="165"/>
      <c r="D421" s="165"/>
      <c r="E421" s="165"/>
      <c r="F421" s="195"/>
      <c r="G421" s="165"/>
      <c r="H421" s="165"/>
      <c r="I421" s="165"/>
      <c r="J421" s="165"/>
      <c r="K421" s="77"/>
      <c r="L421" s="77"/>
      <c r="M421" s="82"/>
      <c r="N421" s="196">
        <f>VLOOKUP(M421,'Supporting Documentation'!$A$4:$J$566,10,FALSE)</f>
        <v>0</v>
      </c>
      <c r="O421" s="51"/>
      <c r="P421" s="50"/>
      <c r="Q421" s="157">
        <f>IF(O421="",0,(O421/'PPF Application'!$T$7))</f>
        <v>0</v>
      </c>
      <c r="R421" s="52">
        <f>IF(M421="", 0, (N421/'PPF Application'!$T$7)*O421)</f>
        <v>0</v>
      </c>
      <c r="S421" s="135"/>
      <c r="U421" s="159">
        <f t="shared" si="56"/>
        <v>0</v>
      </c>
      <c r="V421" s="159">
        <f t="shared" si="49"/>
        <v>0</v>
      </c>
      <c r="W421" s="159">
        <f t="shared" si="50"/>
        <v>0</v>
      </c>
      <c r="X421" s="159">
        <f t="shared" si="51"/>
        <v>0</v>
      </c>
      <c r="Y421" s="159">
        <f t="shared" si="52"/>
        <v>0</v>
      </c>
      <c r="Z421" s="11">
        <f t="shared" si="53"/>
        <v>0</v>
      </c>
      <c r="AB421" s="23">
        <f t="shared" si="54"/>
        <v>0</v>
      </c>
      <c r="AC421" s="23">
        <f t="shared" si="55"/>
        <v>0</v>
      </c>
    </row>
    <row r="422" spans="1:29" x14ac:dyDescent="0.2">
      <c r="A422" s="364"/>
      <c r="B422" s="364"/>
      <c r="C422" s="165"/>
      <c r="D422" s="165"/>
      <c r="E422" s="165"/>
      <c r="F422" s="195"/>
      <c r="G422" s="165"/>
      <c r="H422" s="165"/>
      <c r="I422" s="165"/>
      <c r="J422" s="165"/>
      <c r="K422" s="77"/>
      <c r="L422" s="77"/>
      <c r="M422" s="82"/>
      <c r="N422" s="196">
        <f>VLOOKUP(M422,'Supporting Documentation'!$A$4:$J$566,10,FALSE)</f>
        <v>0</v>
      </c>
      <c r="O422" s="51"/>
      <c r="P422" s="50"/>
      <c r="Q422" s="157">
        <f>IF(O422="",0,(O422/'PPF Application'!$T$7))</f>
        <v>0</v>
      </c>
      <c r="R422" s="52">
        <f>IF(M422="", 0, (N422/'PPF Application'!$T$7)*O422)</f>
        <v>0</v>
      </c>
      <c r="S422" s="135"/>
      <c r="U422" s="159">
        <f t="shared" si="56"/>
        <v>0</v>
      </c>
      <c r="V422" s="159">
        <f t="shared" si="49"/>
        <v>0</v>
      </c>
      <c r="W422" s="159">
        <f t="shared" si="50"/>
        <v>0</v>
      </c>
      <c r="X422" s="159">
        <f t="shared" si="51"/>
        <v>0</v>
      </c>
      <c r="Y422" s="159">
        <f t="shared" si="52"/>
        <v>0</v>
      </c>
      <c r="Z422" s="11">
        <f t="shared" si="53"/>
        <v>0</v>
      </c>
      <c r="AB422" s="23">
        <f t="shared" si="54"/>
        <v>0</v>
      </c>
      <c r="AC422" s="23">
        <f t="shared" si="55"/>
        <v>0</v>
      </c>
    </row>
    <row r="423" spans="1:29" x14ac:dyDescent="0.2">
      <c r="A423" s="364"/>
      <c r="B423" s="364"/>
      <c r="C423" s="165"/>
      <c r="D423" s="165"/>
      <c r="E423" s="165"/>
      <c r="F423" s="195"/>
      <c r="G423" s="165"/>
      <c r="H423" s="165"/>
      <c r="I423" s="165"/>
      <c r="J423" s="165"/>
      <c r="K423" s="77"/>
      <c r="L423" s="77"/>
      <c r="M423" s="82"/>
      <c r="N423" s="196">
        <f>VLOOKUP(M423,'Supporting Documentation'!$A$4:$J$566,10,FALSE)</f>
        <v>0</v>
      </c>
      <c r="O423" s="51"/>
      <c r="P423" s="50"/>
      <c r="Q423" s="157">
        <f>IF(O423="",0,(O423/'PPF Application'!$T$7))</f>
        <v>0</v>
      </c>
      <c r="R423" s="52">
        <f>IF(M423="", 0, (N423/'PPF Application'!$T$7)*O423)</f>
        <v>0</v>
      </c>
      <c r="S423" s="135"/>
      <c r="U423" s="159">
        <f t="shared" si="56"/>
        <v>0</v>
      </c>
      <c r="V423" s="159">
        <f t="shared" si="49"/>
        <v>0</v>
      </c>
      <c r="W423" s="159">
        <f t="shared" si="50"/>
        <v>0</v>
      </c>
      <c r="X423" s="159">
        <f t="shared" si="51"/>
        <v>0</v>
      </c>
      <c r="Y423" s="159">
        <f t="shared" si="52"/>
        <v>0</v>
      </c>
      <c r="Z423" s="11">
        <f t="shared" si="53"/>
        <v>0</v>
      </c>
      <c r="AB423" s="23">
        <f t="shared" si="54"/>
        <v>0</v>
      </c>
      <c r="AC423" s="23">
        <f t="shared" si="55"/>
        <v>0</v>
      </c>
    </row>
    <row r="424" spans="1:29" x14ac:dyDescent="0.2">
      <c r="A424" s="364"/>
      <c r="B424" s="364"/>
      <c r="C424" s="165"/>
      <c r="D424" s="165"/>
      <c r="E424" s="165"/>
      <c r="F424" s="195"/>
      <c r="G424" s="165"/>
      <c r="H424" s="165"/>
      <c r="I424" s="165"/>
      <c r="J424" s="165"/>
      <c r="K424" s="77"/>
      <c r="L424" s="77"/>
      <c r="M424" s="82"/>
      <c r="N424" s="196">
        <f>VLOOKUP(M424,'Supporting Documentation'!$A$4:$J$566,10,FALSE)</f>
        <v>0</v>
      </c>
      <c r="O424" s="51"/>
      <c r="P424" s="50"/>
      <c r="Q424" s="157">
        <f>IF(O424="",0,(O424/'PPF Application'!$T$7))</f>
        <v>0</v>
      </c>
      <c r="R424" s="52">
        <f>IF(M424="", 0, (N424/'PPF Application'!$T$7)*O424)</f>
        <v>0</v>
      </c>
      <c r="S424" s="135"/>
      <c r="U424" s="159">
        <f t="shared" si="56"/>
        <v>0</v>
      </c>
      <c r="V424" s="159">
        <f t="shared" si="49"/>
        <v>0</v>
      </c>
      <c r="W424" s="159">
        <f t="shared" si="50"/>
        <v>0</v>
      </c>
      <c r="X424" s="159">
        <f t="shared" si="51"/>
        <v>0</v>
      </c>
      <c r="Y424" s="159">
        <f t="shared" si="52"/>
        <v>0</v>
      </c>
      <c r="Z424" s="11">
        <f t="shared" si="53"/>
        <v>0</v>
      </c>
      <c r="AB424" s="23">
        <f t="shared" si="54"/>
        <v>0</v>
      </c>
      <c r="AC424" s="23">
        <f t="shared" si="55"/>
        <v>0</v>
      </c>
    </row>
    <row r="425" spans="1:29" x14ac:dyDescent="0.2">
      <c r="A425" s="364"/>
      <c r="B425" s="364"/>
      <c r="C425" s="165"/>
      <c r="D425" s="165"/>
      <c r="E425" s="165"/>
      <c r="F425" s="195"/>
      <c r="G425" s="165"/>
      <c r="H425" s="165"/>
      <c r="I425" s="165"/>
      <c r="J425" s="165"/>
      <c r="K425" s="77"/>
      <c r="L425" s="77"/>
      <c r="M425" s="82"/>
      <c r="N425" s="196">
        <f>VLOOKUP(M425,'Supporting Documentation'!$A$4:$J$566,10,FALSE)</f>
        <v>0</v>
      </c>
      <c r="O425" s="51"/>
      <c r="P425" s="50"/>
      <c r="Q425" s="157">
        <f>IF(O425="",0,(O425/'PPF Application'!$T$7))</f>
        <v>0</v>
      </c>
      <c r="R425" s="52">
        <f>IF(M425="", 0, (N425/'PPF Application'!$T$7)*O425)</f>
        <v>0</v>
      </c>
      <c r="S425" s="135"/>
      <c r="U425" s="159">
        <f t="shared" si="56"/>
        <v>0</v>
      </c>
      <c r="V425" s="159">
        <f t="shared" si="49"/>
        <v>0</v>
      </c>
      <c r="W425" s="159">
        <f t="shared" si="50"/>
        <v>0</v>
      </c>
      <c r="X425" s="159">
        <f t="shared" si="51"/>
        <v>0</v>
      </c>
      <c r="Y425" s="159">
        <f t="shared" si="52"/>
        <v>0</v>
      </c>
      <c r="Z425" s="11">
        <f t="shared" si="53"/>
        <v>0</v>
      </c>
      <c r="AB425" s="23">
        <f t="shared" si="54"/>
        <v>0</v>
      </c>
      <c r="AC425" s="23">
        <f t="shared" si="55"/>
        <v>0</v>
      </c>
    </row>
    <row r="426" spans="1:29" x14ac:dyDescent="0.2">
      <c r="A426" s="364"/>
      <c r="B426" s="364"/>
      <c r="C426" s="165"/>
      <c r="D426" s="165"/>
      <c r="E426" s="165"/>
      <c r="F426" s="195"/>
      <c r="G426" s="165"/>
      <c r="H426" s="165"/>
      <c r="I426" s="165"/>
      <c r="J426" s="165"/>
      <c r="K426" s="77"/>
      <c r="L426" s="77"/>
      <c r="M426" s="82"/>
      <c r="N426" s="196">
        <f>VLOOKUP(M426,'Supporting Documentation'!$A$4:$J$566,10,FALSE)</f>
        <v>0</v>
      </c>
      <c r="O426" s="51"/>
      <c r="P426" s="50"/>
      <c r="Q426" s="157">
        <f>IF(O426="",0,(O426/'PPF Application'!$T$7))</f>
        <v>0</v>
      </c>
      <c r="R426" s="52">
        <f>IF(M426="", 0, (N426/'PPF Application'!$T$7)*O426)</f>
        <v>0</v>
      </c>
      <c r="S426" s="135"/>
      <c r="U426" s="159">
        <f t="shared" si="56"/>
        <v>0</v>
      </c>
      <c r="V426" s="159">
        <f t="shared" si="49"/>
        <v>0</v>
      </c>
      <c r="W426" s="159">
        <f t="shared" si="50"/>
        <v>0</v>
      </c>
      <c r="X426" s="159">
        <f t="shared" si="51"/>
        <v>0</v>
      </c>
      <c r="Y426" s="159">
        <f t="shared" si="52"/>
        <v>0</v>
      </c>
      <c r="Z426" s="11">
        <f t="shared" si="53"/>
        <v>0</v>
      </c>
      <c r="AB426" s="23">
        <f t="shared" si="54"/>
        <v>0</v>
      </c>
      <c r="AC426" s="23">
        <f t="shared" si="55"/>
        <v>0</v>
      </c>
    </row>
    <row r="427" spans="1:29" x14ac:dyDescent="0.2">
      <c r="A427" s="364"/>
      <c r="B427" s="364"/>
      <c r="C427" s="165"/>
      <c r="D427" s="165"/>
      <c r="E427" s="165"/>
      <c r="F427" s="195"/>
      <c r="G427" s="165"/>
      <c r="H427" s="165"/>
      <c r="I427" s="165"/>
      <c r="J427" s="165"/>
      <c r="K427" s="77"/>
      <c r="L427" s="77"/>
      <c r="M427" s="82"/>
      <c r="N427" s="196">
        <f>VLOOKUP(M427,'Supporting Documentation'!$A$4:$J$566,10,FALSE)</f>
        <v>0</v>
      </c>
      <c r="O427" s="51"/>
      <c r="P427" s="50"/>
      <c r="Q427" s="157">
        <f>IF(O427="",0,(O427/'PPF Application'!$T$7))</f>
        <v>0</v>
      </c>
      <c r="R427" s="52">
        <f>IF(M427="", 0, (N427/'PPF Application'!$T$7)*O427)</f>
        <v>0</v>
      </c>
      <c r="S427" s="135"/>
      <c r="U427" s="159">
        <f t="shared" si="56"/>
        <v>0</v>
      </c>
      <c r="V427" s="159">
        <f t="shared" si="49"/>
        <v>0</v>
      </c>
      <c r="W427" s="159">
        <f t="shared" si="50"/>
        <v>0</v>
      </c>
      <c r="X427" s="159">
        <f t="shared" si="51"/>
        <v>0</v>
      </c>
      <c r="Y427" s="159">
        <f t="shared" si="52"/>
        <v>0</v>
      </c>
      <c r="Z427" s="11">
        <f t="shared" si="53"/>
        <v>0</v>
      </c>
      <c r="AB427" s="23">
        <f t="shared" si="54"/>
        <v>0</v>
      </c>
      <c r="AC427" s="23">
        <f t="shared" si="55"/>
        <v>0</v>
      </c>
    </row>
    <row r="428" spans="1:29" x14ac:dyDescent="0.2">
      <c r="A428" s="364"/>
      <c r="B428" s="364"/>
      <c r="C428" s="165"/>
      <c r="D428" s="165"/>
      <c r="E428" s="165"/>
      <c r="F428" s="195"/>
      <c r="G428" s="165"/>
      <c r="H428" s="165"/>
      <c r="I428" s="165"/>
      <c r="J428" s="165"/>
      <c r="K428" s="77"/>
      <c r="L428" s="77"/>
      <c r="M428" s="82"/>
      <c r="N428" s="196">
        <f>VLOOKUP(M428,'Supporting Documentation'!$A$4:$J$566,10,FALSE)</f>
        <v>0</v>
      </c>
      <c r="O428" s="51"/>
      <c r="P428" s="50"/>
      <c r="Q428" s="157">
        <f>IF(O428="",0,(O428/'PPF Application'!$T$7))</f>
        <v>0</v>
      </c>
      <c r="R428" s="52">
        <f>IF(M428="", 0, (N428/'PPF Application'!$T$7)*O428)</f>
        <v>0</v>
      </c>
      <c r="S428" s="135"/>
      <c r="U428" s="159">
        <f t="shared" si="56"/>
        <v>0</v>
      </c>
      <c r="V428" s="159">
        <f t="shared" si="49"/>
        <v>0</v>
      </c>
      <c r="W428" s="159">
        <f t="shared" si="50"/>
        <v>0</v>
      </c>
      <c r="X428" s="159">
        <f t="shared" si="51"/>
        <v>0</v>
      </c>
      <c r="Y428" s="159">
        <f t="shared" si="52"/>
        <v>0</v>
      </c>
      <c r="Z428" s="11">
        <f t="shared" si="53"/>
        <v>0</v>
      </c>
      <c r="AB428" s="23">
        <f t="shared" si="54"/>
        <v>0</v>
      </c>
      <c r="AC428" s="23">
        <f t="shared" si="55"/>
        <v>0</v>
      </c>
    </row>
    <row r="429" spans="1:29" x14ac:dyDescent="0.2">
      <c r="A429" s="364"/>
      <c r="B429" s="364"/>
      <c r="C429" s="165"/>
      <c r="D429" s="165"/>
      <c r="E429" s="165"/>
      <c r="F429" s="195"/>
      <c r="G429" s="165"/>
      <c r="H429" s="165"/>
      <c r="I429" s="165"/>
      <c r="J429" s="165"/>
      <c r="K429" s="77"/>
      <c r="L429" s="77"/>
      <c r="M429" s="82"/>
      <c r="N429" s="196">
        <f>VLOOKUP(M429,'Supporting Documentation'!$A$4:$J$566,10,FALSE)</f>
        <v>0</v>
      </c>
      <c r="O429" s="51"/>
      <c r="P429" s="50"/>
      <c r="Q429" s="157">
        <f>IF(O429="",0,(O429/'PPF Application'!$T$7))</f>
        <v>0</v>
      </c>
      <c r="R429" s="52">
        <f>IF(M429="", 0, (N429/'PPF Application'!$T$7)*O429)</f>
        <v>0</v>
      </c>
      <c r="S429" s="135"/>
      <c r="U429" s="159">
        <f t="shared" si="56"/>
        <v>0</v>
      </c>
      <c r="V429" s="159">
        <f t="shared" si="49"/>
        <v>0</v>
      </c>
      <c r="W429" s="159">
        <f t="shared" si="50"/>
        <v>0</v>
      </c>
      <c r="X429" s="159">
        <f t="shared" si="51"/>
        <v>0</v>
      </c>
      <c r="Y429" s="159">
        <f t="shared" si="52"/>
        <v>0</v>
      </c>
      <c r="Z429" s="11">
        <f t="shared" si="53"/>
        <v>0</v>
      </c>
      <c r="AB429" s="23">
        <f t="shared" si="54"/>
        <v>0</v>
      </c>
      <c r="AC429" s="23">
        <f t="shared" si="55"/>
        <v>0</v>
      </c>
    </row>
    <row r="430" spans="1:29" x14ac:dyDescent="0.2">
      <c r="A430" s="364"/>
      <c r="B430" s="364"/>
      <c r="C430" s="165"/>
      <c r="D430" s="165"/>
      <c r="E430" s="165"/>
      <c r="F430" s="195"/>
      <c r="G430" s="165"/>
      <c r="H430" s="165"/>
      <c r="I430" s="165"/>
      <c r="J430" s="165"/>
      <c r="K430" s="77"/>
      <c r="L430" s="77"/>
      <c r="M430" s="82"/>
      <c r="N430" s="196">
        <f>VLOOKUP(M430,'Supporting Documentation'!$A$4:$J$566,10,FALSE)</f>
        <v>0</v>
      </c>
      <c r="O430" s="51"/>
      <c r="P430" s="50"/>
      <c r="Q430" s="157">
        <f>IF(O430="",0,(O430/'PPF Application'!$T$7))</f>
        <v>0</v>
      </c>
      <c r="R430" s="52">
        <f>IF(M430="", 0, (N430/'PPF Application'!$T$7)*O430)</f>
        <v>0</v>
      </c>
      <c r="S430" s="135"/>
      <c r="U430" s="159">
        <f t="shared" si="56"/>
        <v>0</v>
      </c>
      <c r="V430" s="159">
        <f t="shared" si="49"/>
        <v>0</v>
      </c>
      <c r="W430" s="159">
        <f t="shared" si="50"/>
        <v>0</v>
      </c>
      <c r="X430" s="159">
        <f t="shared" si="51"/>
        <v>0</v>
      </c>
      <c r="Y430" s="159">
        <f t="shared" si="52"/>
        <v>0</v>
      </c>
      <c r="Z430" s="11">
        <f t="shared" si="53"/>
        <v>0</v>
      </c>
      <c r="AB430" s="23">
        <f t="shared" si="54"/>
        <v>0</v>
      </c>
      <c r="AC430" s="23">
        <f t="shared" si="55"/>
        <v>0</v>
      </c>
    </row>
    <row r="431" spans="1:29" x14ac:dyDescent="0.2">
      <c r="A431" s="364"/>
      <c r="B431" s="364"/>
      <c r="C431" s="165"/>
      <c r="D431" s="165"/>
      <c r="E431" s="165"/>
      <c r="F431" s="195"/>
      <c r="G431" s="165"/>
      <c r="H431" s="165"/>
      <c r="I431" s="165"/>
      <c r="J431" s="165"/>
      <c r="K431" s="77"/>
      <c r="L431" s="77"/>
      <c r="M431" s="82"/>
      <c r="N431" s="196">
        <f>VLOOKUP(M431,'Supporting Documentation'!$A$4:$J$566,10,FALSE)</f>
        <v>0</v>
      </c>
      <c r="O431" s="51"/>
      <c r="P431" s="50"/>
      <c r="Q431" s="157">
        <f>IF(O431="",0,(O431/'PPF Application'!$T$7))</f>
        <v>0</v>
      </c>
      <c r="R431" s="52">
        <f>IF(M431="", 0, (N431/'PPF Application'!$T$7)*O431)</f>
        <v>0</v>
      </c>
      <c r="S431" s="135"/>
      <c r="U431" s="159">
        <f t="shared" si="56"/>
        <v>0</v>
      </c>
      <c r="V431" s="159">
        <f t="shared" si="49"/>
        <v>0</v>
      </c>
      <c r="W431" s="159">
        <f t="shared" si="50"/>
        <v>0</v>
      </c>
      <c r="X431" s="159">
        <f t="shared" si="51"/>
        <v>0</v>
      </c>
      <c r="Y431" s="159">
        <f t="shared" si="52"/>
        <v>0</v>
      </c>
      <c r="Z431" s="11">
        <f t="shared" si="53"/>
        <v>0</v>
      </c>
      <c r="AB431" s="23">
        <f t="shared" si="54"/>
        <v>0</v>
      </c>
      <c r="AC431" s="23">
        <f t="shared" si="55"/>
        <v>0</v>
      </c>
    </row>
    <row r="432" spans="1:29" x14ac:dyDescent="0.2">
      <c r="A432" s="364"/>
      <c r="B432" s="364"/>
      <c r="C432" s="165"/>
      <c r="D432" s="165"/>
      <c r="E432" s="165"/>
      <c r="F432" s="195"/>
      <c r="G432" s="165"/>
      <c r="H432" s="165"/>
      <c r="I432" s="165"/>
      <c r="J432" s="165"/>
      <c r="K432" s="77"/>
      <c r="L432" s="77"/>
      <c r="M432" s="82"/>
      <c r="N432" s="196">
        <f>VLOOKUP(M432,'Supporting Documentation'!$A$4:$J$566,10,FALSE)</f>
        <v>0</v>
      </c>
      <c r="O432" s="51"/>
      <c r="P432" s="50"/>
      <c r="Q432" s="157">
        <f>IF(O432="",0,(O432/'PPF Application'!$T$7))</f>
        <v>0</v>
      </c>
      <c r="R432" s="52">
        <f>IF(M432="", 0, (N432/'PPF Application'!$T$7)*O432)</f>
        <v>0</v>
      </c>
      <c r="S432" s="135"/>
      <c r="U432" s="159">
        <f t="shared" si="56"/>
        <v>0</v>
      </c>
      <c r="V432" s="159">
        <f t="shared" si="49"/>
        <v>0</v>
      </c>
      <c r="W432" s="159">
        <f t="shared" si="50"/>
        <v>0</v>
      </c>
      <c r="X432" s="159">
        <f t="shared" si="51"/>
        <v>0</v>
      </c>
      <c r="Y432" s="159">
        <f t="shared" si="52"/>
        <v>0</v>
      </c>
      <c r="Z432" s="11">
        <f t="shared" si="53"/>
        <v>0</v>
      </c>
      <c r="AB432" s="23">
        <f t="shared" si="54"/>
        <v>0</v>
      </c>
      <c r="AC432" s="23">
        <f t="shared" si="55"/>
        <v>0</v>
      </c>
    </row>
    <row r="433" spans="1:29" x14ac:dyDescent="0.2">
      <c r="A433" s="364"/>
      <c r="B433" s="364"/>
      <c r="C433" s="165"/>
      <c r="D433" s="165"/>
      <c r="E433" s="165"/>
      <c r="F433" s="195"/>
      <c r="G433" s="165"/>
      <c r="H433" s="165"/>
      <c r="I433" s="165"/>
      <c r="J433" s="165"/>
      <c r="K433" s="77"/>
      <c r="L433" s="77"/>
      <c r="M433" s="82"/>
      <c r="N433" s="196">
        <f>VLOOKUP(M433,'Supporting Documentation'!$A$4:$J$566,10,FALSE)</f>
        <v>0</v>
      </c>
      <c r="O433" s="51"/>
      <c r="P433" s="50"/>
      <c r="Q433" s="157">
        <f>IF(O433="",0,(O433/'PPF Application'!$T$7))</f>
        <v>0</v>
      </c>
      <c r="R433" s="52">
        <f>IF(M433="", 0, (N433/'PPF Application'!$T$7)*O433)</f>
        <v>0</v>
      </c>
      <c r="S433" s="135"/>
      <c r="U433" s="159">
        <f t="shared" si="56"/>
        <v>0</v>
      </c>
      <c r="V433" s="159">
        <f t="shared" si="49"/>
        <v>0</v>
      </c>
      <c r="W433" s="159">
        <f t="shared" si="50"/>
        <v>0</v>
      </c>
      <c r="X433" s="159">
        <f t="shared" si="51"/>
        <v>0</v>
      </c>
      <c r="Y433" s="159">
        <f t="shared" si="52"/>
        <v>0</v>
      </c>
      <c r="Z433" s="11">
        <f t="shared" si="53"/>
        <v>0</v>
      </c>
      <c r="AB433" s="23">
        <f t="shared" si="54"/>
        <v>0</v>
      </c>
      <c r="AC433" s="23">
        <f t="shared" si="55"/>
        <v>0</v>
      </c>
    </row>
    <row r="434" spans="1:29" x14ac:dyDescent="0.2">
      <c r="A434" s="364"/>
      <c r="B434" s="364"/>
      <c r="C434" s="165"/>
      <c r="D434" s="165"/>
      <c r="E434" s="165"/>
      <c r="F434" s="195"/>
      <c r="G434" s="165"/>
      <c r="H434" s="165"/>
      <c r="I434" s="165"/>
      <c r="J434" s="165"/>
      <c r="K434" s="77"/>
      <c r="L434" s="77"/>
      <c r="M434" s="82"/>
      <c r="N434" s="196">
        <f>VLOOKUP(M434,'Supporting Documentation'!$A$4:$J$566,10,FALSE)</f>
        <v>0</v>
      </c>
      <c r="O434" s="51"/>
      <c r="P434" s="50"/>
      <c r="Q434" s="157">
        <f>IF(O434="",0,(O434/'PPF Application'!$T$7))</f>
        <v>0</v>
      </c>
      <c r="R434" s="52">
        <f>IF(M434="", 0, (N434/'PPF Application'!$T$7)*O434)</f>
        <v>0</v>
      </c>
      <c r="S434" s="135"/>
      <c r="U434" s="159">
        <f t="shared" si="56"/>
        <v>0</v>
      </c>
      <c r="V434" s="159">
        <f t="shared" si="49"/>
        <v>0</v>
      </c>
      <c r="W434" s="159">
        <f t="shared" si="50"/>
        <v>0</v>
      </c>
      <c r="X434" s="159">
        <f t="shared" si="51"/>
        <v>0</v>
      </c>
      <c r="Y434" s="159">
        <f t="shared" si="52"/>
        <v>0</v>
      </c>
      <c r="Z434" s="11">
        <f t="shared" si="53"/>
        <v>0</v>
      </c>
      <c r="AB434" s="23">
        <f t="shared" si="54"/>
        <v>0</v>
      </c>
      <c r="AC434" s="23">
        <f t="shared" si="55"/>
        <v>0</v>
      </c>
    </row>
    <row r="435" spans="1:29" x14ac:dyDescent="0.2">
      <c r="A435" s="364"/>
      <c r="B435" s="364"/>
      <c r="C435" s="165"/>
      <c r="D435" s="165"/>
      <c r="E435" s="165"/>
      <c r="F435" s="195"/>
      <c r="G435" s="165"/>
      <c r="H435" s="165"/>
      <c r="I435" s="165"/>
      <c r="J435" s="165"/>
      <c r="K435" s="77"/>
      <c r="L435" s="77"/>
      <c r="M435" s="82"/>
      <c r="N435" s="196">
        <f>VLOOKUP(M435,'Supporting Documentation'!$A$4:$J$566,10,FALSE)</f>
        <v>0</v>
      </c>
      <c r="O435" s="51"/>
      <c r="P435" s="50"/>
      <c r="Q435" s="157">
        <f>IF(O435="",0,(O435/'PPF Application'!$T$7))</f>
        <v>0</v>
      </c>
      <c r="R435" s="52">
        <f>IF(M435="", 0, (N435/'PPF Application'!$T$7)*O435)</f>
        <v>0</v>
      </c>
      <c r="S435" s="135"/>
      <c r="U435" s="159">
        <f t="shared" si="56"/>
        <v>0</v>
      </c>
      <c r="V435" s="159">
        <f t="shared" si="49"/>
        <v>0</v>
      </c>
      <c r="W435" s="159">
        <f t="shared" si="50"/>
        <v>0</v>
      </c>
      <c r="X435" s="159">
        <f t="shared" si="51"/>
        <v>0</v>
      </c>
      <c r="Y435" s="159">
        <f t="shared" si="52"/>
        <v>0</v>
      </c>
      <c r="Z435" s="11">
        <f t="shared" si="53"/>
        <v>0</v>
      </c>
      <c r="AB435" s="23">
        <f t="shared" si="54"/>
        <v>0</v>
      </c>
      <c r="AC435" s="23">
        <f t="shared" si="55"/>
        <v>0</v>
      </c>
    </row>
    <row r="436" spans="1:29" x14ac:dyDescent="0.2">
      <c r="A436" s="364"/>
      <c r="B436" s="364"/>
      <c r="C436" s="165"/>
      <c r="D436" s="165"/>
      <c r="E436" s="165"/>
      <c r="F436" s="195"/>
      <c r="G436" s="165"/>
      <c r="H436" s="165"/>
      <c r="I436" s="165"/>
      <c r="J436" s="165"/>
      <c r="K436" s="77"/>
      <c r="L436" s="77"/>
      <c r="M436" s="82"/>
      <c r="N436" s="196">
        <f>VLOOKUP(M436,'Supporting Documentation'!$A$4:$J$566,10,FALSE)</f>
        <v>0</v>
      </c>
      <c r="O436" s="51"/>
      <c r="P436" s="50"/>
      <c r="Q436" s="157">
        <f>IF(O436="",0,(O436/'PPF Application'!$T$7))</f>
        <v>0</v>
      </c>
      <c r="R436" s="52">
        <f>IF(M436="", 0, (N436/'PPF Application'!$T$7)*O436)</f>
        <v>0</v>
      </c>
      <c r="S436" s="135"/>
      <c r="U436" s="159">
        <f t="shared" si="56"/>
        <v>0</v>
      </c>
      <c r="V436" s="159">
        <f t="shared" si="49"/>
        <v>0</v>
      </c>
      <c r="W436" s="159">
        <f t="shared" si="50"/>
        <v>0</v>
      </c>
      <c r="X436" s="159">
        <f t="shared" si="51"/>
        <v>0</v>
      </c>
      <c r="Y436" s="159">
        <f t="shared" si="52"/>
        <v>0</v>
      </c>
      <c r="Z436" s="11">
        <f t="shared" si="53"/>
        <v>0</v>
      </c>
      <c r="AB436" s="23">
        <f t="shared" si="54"/>
        <v>0</v>
      </c>
      <c r="AC436" s="23">
        <f t="shared" si="55"/>
        <v>0</v>
      </c>
    </row>
    <row r="437" spans="1:29" x14ac:dyDescent="0.2">
      <c r="A437" s="364"/>
      <c r="B437" s="364"/>
      <c r="C437" s="165"/>
      <c r="D437" s="165"/>
      <c r="E437" s="165"/>
      <c r="F437" s="195"/>
      <c r="G437" s="165"/>
      <c r="H437" s="165"/>
      <c r="I437" s="165"/>
      <c r="J437" s="165"/>
      <c r="K437" s="77"/>
      <c r="L437" s="77"/>
      <c r="M437" s="82"/>
      <c r="N437" s="196">
        <f>VLOOKUP(M437,'Supporting Documentation'!$A$4:$J$566,10,FALSE)</f>
        <v>0</v>
      </c>
      <c r="O437" s="51"/>
      <c r="P437" s="50"/>
      <c r="Q437" s="157">
        <f>IF(O437="",0,(O437/'PPF Application'!$T$7))</f>
        <v>0</v>
      </c>
      <c r="R437" s="52">
        <f>IF(M437="", 0, (N437/'PPF Application'!$T$7)*O437)</f>
        <v>0</v>
      </c>
      <c r="S437" s="135"/>
      <c r="U437" s="159">
        <f t="shared" si="56"/>
        <v>0</v>
      </c>
      <c r="V437" s="159">
        <f t="shared" si="49"/>
        <v>0</v>
      </c>
      <c r="W437" s="159">
        <f t="shared" si="50"/>
        <v>0</v>
      </c>
      <c r="X437" s="159">
        <f t="shared" si="51"/>
        <v>0</v>
      </c>
      <c r="Y437" s="159">
        <f t="shared" si="52"/>
        <v>0</v>
      </c>
      <c r="Z437" s="11">
        <f t="shared" si="53"/>
        <v>0</v>
      </c>
      <c r="AB437" s="23">
        <f t="shared" si="54"/>
        <v>0</v>
      </c>
      <c r="AC437" s="23">
        <f t="shared" si="55"/>
        <v>0</v>
      </c>
    </row>
    <row r="438" spans="1:29" x14ac:dyDescent="0.2">
      <c r="A438" s="364"/>
      <c r="B438" s="364"/>
      <c r="C438" s="165"/>
      <c r="D438" s="165"/>
      <c r="E438" s="165"/>
      <c r="F438" s="195"/>
      <c r="G438" s="165"/>
      <c r="H438" s="165"/>
      <c r="I438" s="165"/>
      <c r="J438" s="165"/>
      <c r="K438" s="77"/>
      <c r="L438" s="77"/>
      <c r="M438" s="82"/>
      <c r="N438" s="196">
        <f>VLOOKUP(M438,'Supporting Documentation'!$A$4:$J$566,10,FALSE)</f>
        <v>0</v>
      </c>
      <c r="O438" s="51"/>
      <c r="P438" s="50"/>
      <c r="Q438" s="157">
        <f>IF(O438="",0,(O438/'PPF Application'!$T$7))</f>
        <v>0</v>
      </c>
      <c r="R438" s="52">
        <f>IF(M438="", 0, (N438/'PPF Application'!$T$7)*O438)</f>
        <v>0</v>
      </c>
      <c r="S438" s="135"/>
      <c r="U438" s="159">
        <f t="shared" si="56"/>
        <v>0</v>
      </c>
      <c r="V438" s="159">
        <f t="shared" si="49"/>
        <v>0</v>
      </c>
      <c r="W438" s="159">
        <f t="shared" si="50"/>
        <v>0</v>
      </c>
      <c r="X438" s="159">
        <f t="shared" si="51"/>
        <v>0</v>
      </c>
      <c r="Y438" s="159">
        <f t="shared" si="52"/>
        <v>0</v>
      </c>
      <c r="Z438" s="11">
        <f t="shared" si="53"/>
        <v>0</v>
      </c>
      <c r="AB438" s="23">
        <f t="shared" si="54"/>
        <v>0</v>
      </c>
      <c r="AC438" s="23">
        <f t="shared" si="55"/>
        <v>0</v>
      </c>
    </row>
    <row r="439" spans="1:29" x14ac:dyDescent="0.2">
      <c r="A439" s="364"/>
      <c r="B439" s="364"/>
      <c r="C439" s="165"/>
      <c r="D439" s="165"/>
      <c r="E439" s="165"/>
      <c r="F439" s="195"/>
      <c r="G439" s="165"/>
      <c r="H439" s="165"/>
      <c r="I439" s="165"/>
      <c r="J439" s="165"/>
      <c r="K439" s="77"/>
      <c r="L439" s="77"/>
      <c r="M439" s="82"/>
      <c r="N439" s="196">
        <f>VLOOKUP(M439,'Supporting Documentation'!$A$4:$J$566,10,FALSE)</f>
        <v>0</v>
      </c>
      <c r="O439" s="51"/>
      <c r="P439" s="50"/>
      <c r="Q439" s="157">
        <f>IF(O439="",0,(O439/'PPF Application'!$T$7))</f>
        <v>0</v>
      </c>
      <c r="R439" s="52">
        <f>IF(M439="", 0, (N439/'PPF Application'!$T$7)*O439)</f>
        <v>0</v>
      </c>
      <c r="S439" s="135"/>
      <c r="U439" s="159">
        <f t="shared" si="56"/>
        <v>0</v>
      </c>
      <c r="V439" s="159">
        <f t="shared" si="49"/>
        <v>0</v>
      </c>
      <c r="W439" s="159">
        <f t="shared" si="50"/>
        <v>0</v>
      </c>
      <c r="X439" s="159">
        <f t="shared" si="51"/>
        <v>0</v>
      </c>
      <c r="Y439" s="159">
        <f t="shared" si="52"/>
        <v>0</v>
      </c>
      <c r="Z439" s="11">
        <f t="shared" si="53"/>
        <v>0</v>
      </c>
      <c r="AB439" s="23">
        <f t="shared" si="54"/>
        <v>0</v>
      </c>
      <c r="AC439" s="23">
        <f t="shared" si="55"/>
        <v>0</v>
      </c>
    </row>
    <row r="440" spans="1:29" x14ac:dyDescent="0.2">
      <c r="A440" s="364"/>
      <c r="B440" s="364"/>
      <c r="C440" s="165"/>
      <c r="D440" s="165"/>
      <c r="E440" s="165"/>
      <c r="F440" s="195"/>
      <c r="G440" s="165"/>
      <c r="H440" s="165"/>
      <c r="I440" s="165"/>
      <c r="J440" s="165"/>
      <c r="K440" s="77"/>
      <c r="L440" s="77"/>
      <c r="M440" s="82"/>
      <c r="N440" s="196">
        <f>VLOOKUP(M440,'Supporting Documentation'!$A$4:$J$566,10,FALSE)</f>
        <v>0</v>
      </c>
      <c r="O440" s="51"/>
      <c r="P440" s="50"/>
      <c r="Q440" s="157">
        <f>IF(O440="",0,(O440/'PPF Application'!$T$7))</f>
        <v>0</v>
      </c>
      <c r="R440" s="52">
        <f>IF(M440="", 0, (N440/'PPF Application'!$T$7)*O440)</f>
        <v>0</v>
      </c>
      <c r="S440" s="135"/>
      <c r="U440" s="159">
        <f t="shared" si="56"/>
        <v>0</v>
      </c>
      <c r="V440" s="159">
        <f t="shared" si="49"/>
        <v>0</v>
      </c>
      <c r="W440" s="159">
        <f t="shared" si="50"/>
        <v>0</v>
      </c>
      <c r="X440" s="159">
        <f t="shared" si="51"/>
        <v>0</v>
      </c>
      <c r="Y440" s="159">
        <f t="shared" si="52"/>
        <v>0</v>
      </c>
      <c r="Z440" s="11">
        <f t="shared" si="53"/>
        <v>0</v>
      </c>
      <c r="AB440" s="23">
        <f t="shared" si="54"/>
        <v>0</v>
      </c>
      <c r="AC440" s="23">
        <f t="shared" si="55"/>
        <v>0</v>
      </c>
    </row>
    <row r="441" spans="1:29" x14ac:dyDescent="0.2">
      <c r="A441" s="364"/>
      <c r="B441" s="364"/>
      <c r="C441" s="165"/>
      <c r="D441" s="165"/>
      <c r="E441" s="165"/>
      <c r="F441" s="195"/>
      <c r="G441" s="165"/>
      <c r="H441" s="165"/>
      <c r="I441" s="165"/>
      <c r="J441" s="165"/>
      <c r="K441" s="77"/>
      <c r="L441" s="77"/>
      <c r="M441" s="82"/>
      <c r="N441" s="196">
        <f>VLOOKUP(M441,'Supporting Documentation'!$A$4:$J$566,10,FALSE)</f>
        <v>0</v>
      </c>
      <c r="O441" s="51"/>
      <c r="P441" s="50"/>
      <c r="Q441" s="157">
        <f>IF(O441="",0,(O441/'PPF Application'!$T$7))</f>
        <v>0</v>
      </c>
      <c r="R441" s="52">
        <f>IF(M441="", 0, (N441/'PPF Application'!$T$7)*O441)</f>
        <v>0</v>
      </c>
      <c r="S441" s="135"/>
      <c r="U441" s="159">
        <f t="shared" si="56"/>
        <v>0</v>
      </c>
      <c r="V441" s="159">
        <f t="shared" si="49"/>
        <v>0</v>
      </c>
      <c r="W441" s="159">
        <f t="shared" si="50"/>
        <v>0</v>
      </c>
      <c r="X441" s="159">
        <f t="shared" si="51"/>
        <v>0</v>
      </c>
      <c r="Y441" s="159">
        <f t="shared" si="52"/>
        <v>0</v>
      </c>
      <c r="Z441" s="11">
        <f t="shared" si="53"/>
        <v>0</v>
      </c>
      <c r="AB441" s="23">
        <f t="shared" si="54"/>
        <v>0</v>
      </c>
      <c r="AC441" s="23">
        <f t="shared" si="55"/>
        <v>0</v>
      </c>
    </row>
    <row r="442" spans="1:29" x14ac:dyDescent="0.2">
      <c r="A442" s="364"/>
      <c r="B442" s="364"/>
      <c r="C442" s="165"/>
      <c r="D442" s="165"/>
      <c r="E442" s="165"/>
      <c r="F442" s="195"/>
      <c r="G442" s="165"/>
      <c r="H442" s="165"/>
      <c r="I442" s="165"/>
      <c r="J442" s="165"/>
      <c r="K442" s="77"/>
      <c r="L442" s="77"/>
      <c r="M442" s="82"/>
      <c r="N442" s="196">
        <f>VLOOKUP(M442,'Supporting Documentation'!$A$4:$J$566,10,FALSE)</f>
        <v>0</v>
      </c>
      <c r="O442" s="51"/>
      <c r="P442" s="50"/>
      <c r="Q442" s="157">
        <f>IF(O442="",0,(O442/'PPF Application'!$T$7))</f>
        <v>0</v>
      </c>
      <c r="R442" s="52">
        <f>IF(M442="", 0, (N442/'PPF Application'!$T$7)*O442)</f>
        <v>0</v>
      </c>
      <c r="S442" s="135"/>
      <c r="U442" s="159">
        <f t="shared" si="56"/>
        <v>0</v>
      </c>
      <c r="V442" s="159">
        <f t="shared" si="49"/>
        <v>0</v>
      </c>
      <c r="W442" s="159">
        <f t="shared" si="50"/>
        <v>0</v>
      </c>
      <c r="X442" s="159">
        <f t="shared" si="51"/>
        <v>0</v>
      </c>
      <c r="Y442" s="159">
        <f t="shared" si="52"/>
        <v>0</v>
      </c>
      <c r="Z442" s="11">
        <f t="shared" si="53"/>
        <v>0</v>
      </c>
      <c r="AB442" s="23">
        <f t="shared" si="54"/>
        <v>0</v>
      </c>
      <c r="AC442" s="23">
        <f t="shared" si="55"/>
        <v>0</v>
      </c>
    </row>
    <row r="443" spans="1:29" x14ac:dyDescent="0.2">
      <c r="A443" s="364"/>
      <c r="B443" s="364"/>
      <c r="C443" s="165"/>
      <c r="D443" s="165"/>
      <c r="E443" s="165"/>
      <c r="F443" s="195"/>
      <c r="G443" s="165"/>
      <c r="H443" s="165"/>
      <c r="I443" s="165"/>
      <c r="J443" s="165"/>
      <c r="K443" s="77"/>
      <c r="L443" s="77"/>
      <c r="M443" s="82"/>
      <c r="N443" s="196">
        <f>VLOOKUP(M443,'Supporting Documentation'!$A$4:$J$566,10,FALSE)</f>
        <v>0</v>
      </c>
      <c r="O443" s="51"/>
      <c r="P443" s="50"/>
      <c r="Q443" s="157">
        <f>IF(O443="",0,(O443/'PPF Application'!$T$7))</f>
        <v>0</v>
      </c>
      <c r="R443" s="52">
        <f>IF(M443="", 0, (N443/'PPF Application'!$T$7)*O443)</f>
        <v>0</v>
      </c>
      <c r="S443" s="135"/>
      <c r="U443" s="159">
        <f t="shared" si="56"/>
        <v>0</v>
      </c>
      <c r="V443" s="159">
        <f t="shared" si="49"/>
        <v>0</v>
      </c>
      <c r="W443" s="159">
        <f t="shared" si="50"/>
        <v>0</v>
      </c>
      <c r="X443" s="159">
        <f t="shared" si="51"/>
        <v>0</v>
      </c>
      <c r="Y443" s="159">
        <f t="shared" si="52"/>
        <v>0</v>
      </c>
      <c r="Z443" s="11">
        <f t="shared" si="53"/>
        <v>0</v>
      </c>
      <c r="AB443" s="23">
        <f t="shared" si="54"/>
        <v>0</v>
      </c>
      <c r="AC443" s="23">
        <f t="shared" si="55"/>
        <v>0</v>
      </c>
    </row>
    <row r="444" spans="1:29" x14ac:dyDescent="0.2">
      <c r="A444" s="364"/>
      <c r="B444" s="364"/>
      <c r="C444" s="165"/>
      <c r="D444" s="165"/>
      <c r="E444" s="165"/>
      <c r="F444" s="195"/>
      <c r="G444" s="165"/>
      <c r="H444" s="165"/>
      <c r="I444" s="165"/>
      <c r="J444" s="165"/>
      <c r="K444" s="77"/>
      <c r="L444" s="77"/>
      <c r="M444" s="82"/>
      <c r="N444" s="196">
        <f>VLOOKUP(M444,'Supporting Documentation'!$A$4:$J$566,10,FALSE)</f>
        <v>0</v>
      </c>
      <c r="O444" s="51"/>
      <c r="P444" s="50"/>
      <c r="Q444" s="157">
        <f>IF(O444="",0,(O444/'PPF Application'!$T$7))</f>
        <v>0</v>
      </c>
      <c r="R444" s="52">
        <f>IF(M444="", 0, (N444/'PPF Application'!$T$7)*O444)</f>
        <v>0</v>
      </c>
      <c r="S444" s="135"/>
      <c r="U444" s="159">
        <f t="shared" si="56"/>
        <v>0</v>
      </c>
      <c r="V444" s="159">
        <f t="shared" si="49"/>
        <v>0</v>
      </c>
      <c r="W444" s="159">
        <f t="shared" si="50"/>
        <v>0</v>
      </c>
      <c r="X444" s="159">
        <f t="shared" si="51"/>
        <v>0</v>
      </c>
      <c r="Y444" s="159">
        <f t="shared" si="52"/>
        <v>0</v>
      </c>
      <c r="Z444" s="11">
        <f t="shared" si="53"/>
        <v>0</v>
      </c>
      <c r="AB444" s="23">
        <f t="shared" si="54"/>
        <v>0</v>
      </c>
      <c r="AC444" s="23">
        <f t="shared" si="55"/>
        <v>0</v>
      </c>
    </row>
    <row r="445" spans="1:29" x14ac:dyDescent="0.2">
      <c r="A445" s="364"/>
      <c r="B445" s="364"/>
      <c r="C445" s="165"/>
      <c r="D445" s="165"/>
      <c r="E445" s="165"/>
      <c r="F445" s="195"/>
      <c r="G445" s="165"/>
      <c r="H445" s="165"/>
      <c r="I445" s="165"/>
      <c r="J445" s="165"/>
      <c r="K445" s="77"/>
      <c r="L445" s="77"/>
      <c r="M445" s="82"/>
      <c r="N445" s="196">
        <f>VLOOKUP(M445,'Supporting Documentation'!$A$4:$J$566,10,FALSE)</f>
        <v>0</v>
      </c>
      <c r="O445" s="51"/>
      <c r="P445" s="50"/>
      <c r="Q445" s="157">
        <f>IF(O445="",0,(O445/'PPF Application'!$T$7))</f>
        <v>0</v>
      </c>
      <c r="R445" s="52">
        <f>IF(M445="", 0, (N445/'PPF Application'!$T$7)*O445)</f>
        <v>0</v>
      </c>
      <c r="S445" s="135"/>
      <c r="U445" s="159">
        <f t="shared" si="56"/>
        <v>0</v>
      </c>
      <c r="V445" s="159">
        <f t="shared" si="49"/>
        <v>0</v>
      </c>
      <c r="W445" s="159">
        <f t="shared" si="50"/>
        <v>0</v>
      </c>
      <c r="X445" s="159">
        <f t="shared" si="51"/>
        <v>0</v>
      </c>
      <c r="Y445" s="159">
        <f t="shared" si="52"/>
        <v>0</v>
      </c>
      <c r="Z445" s="11">
        <f t="shared" si="53"/>
        <v>0</v>
      </c>
      <c r="AB445" s="23">
        <f t="shared" si="54"/>
        <v>0</v>
      </c>
      <c r="AC445" s="23">
        <f t="shared" si="55"/>
        <v>0</v>
      </c>
    </row>
    <row r="446" spans="1:29" x14ac:dyDescent="0.2">
      <c r="A446" s="364"/>
      <c r="B446" s="364"/>
      <c r="C446" s="165"/>
      <c r="D446" s="165"/>
      <c r="E446" s="165"/>
      <c r="F446" s="195"/>
      <c r="G446" s="165"/>
      <c r="H446" s="165"/>
      <c r="I446" s="165"/>
      <c r="J446" s="165"/>
      <c r="K446" s="77"/>
      <c r="L446" s="77"/>
      <c r="M446" s="82"/>
      <c r="N446" s="196">
        <f>VLOOKUP(M446,'Supporting Documentation'!$A$4:$J$566,10,FALSE)</f>
        <v>0</v>
      </c>
      <c r="O446" s="51"/>
      <c r="P446" s="50"/>
      <c r="Q446" s="157">
        <f>IF(O446="",0,(O446/'PPF Application'!$T$7))</f>
        <v>0</v>
      </c>
      <c r="R446" s="52">
        <f>IF(M446="", 0, (N446/'PPF Application'!$T$7)*O446)</f>
        <v>0</v>
      </c>
      <c r="S446" s="135"/>
      <c r="U446" s="159">
        <f t="shared" si="56"/>
        <v>0</v>
      </c>
      <c r="V446" s="159">
        <f t="shared" si="49"/>
        <v>0</v>
      </c>
      <c r="W446" s="159">
        <f t="shared" si="50"/>
        <v>0</v>
      </c>
      <c r="X446" s="159">
        <f t="shared" si="51"/>
        <v>0</v>
      </c>
      <c r="Y446" s="159">
        <f t="shared" si="52"/>
        <v>0</v>
      </c>
      <c r="Z446" s="11">
        <f t="shared" si="53"/>
        <v>0</v>
      </c>
      <c r="AB446" s="23">
        <f t="shared" si="54"/>
        <v>0</v>
      </c>
      <c r="AC446" s="23">
        <f t="shared" si="55"/>
        <v>0</v>
      </c>
    </row>
    <row r="447" spans="1:29" x14ac:dyDescent="0.2">
      <c r="A447" s="364"/>
      <c r="B447" s="364"/>
      <c r="C447" s="165"/>
      <c r="D447" s="165"/>
      <c r="E447" s="165"/>
      <c r="F447" s="195"/>
      <c r="G447" s="165"/>
      <c r="H447" s="165"/>
      <c r="I447" s="165"/>
      <c r="J447" s="165"/>
      <c r="K447" s="77"/>
      <c r="L447" s="77"/>
      <c r="M447" s="82"/>
      <c r="N447" s="196">
        <f>VLOOKUP(M447,'Supporting Documentation'!$A$4:$J$566,10,FALSE)</f>
        <v>0</v>
      </c>
      <c r="O447" s="51"/>
      <c r="P447" s="50"/>
      <c r="Q447" s="157">
        <f>IF(O447="",0,(O447/'PPF Application'!$T$7))</f>
        <v>0</v>
      </c>
      <c r="R447" s="52">
        <f>IF(M447="", 0, (N447/'PPF Application'!$T$7)*O447)</f>
        <v>0</v>
      </c>
      <c r="S447" s="135"/>
      <c r="U447" s="159">
        <f t="shared" si="56"/>
        <v>0</v>
      </c>
      <c r="V447" s="159">
        <f t="shared" si="49"/>
        <v>0</v>
      </c>
      <c r="W447" s="159">
        <f t="shared" si="50"/>
        <v>0</v>
      </c>
      <c r="X447" s="159">
        <f t="shared" si="51"/>
        <v>0</v>
      </c>
      <c r="Y447" s="159">
        <f t="shared" si="52"/>
        <v>0</v>
      </c>
      <c r="Z447" s="11">
        <f t="shared" si="53"/>
        <v>0</v>
      </c>
      <c r="AB447" s="23">
        <f t="shared" si="54"/>
        <v>0</v>
      </c>
      <c r="AC447" s="23">
        <f t="shared" si="55"/>
        <v>0</v>
      </c>
    </row>
    <row r="448" spans="1:29" x14ac:dyDescent="0.2">
      <c r="A448" s="364"/>
      <c r="B448" s="364"/>
      <c r="C448" s="165"/>
      <c r="D448" s="165"/>
      <c r="E448" s="165"/>
      <c r="F448" s="195"/>
      <c r="G448" s="165"/>
      <c r="H448" s="165"/>
      <c r="I448" s="165"/>
      <c r="J448" s="165"/>
      <c r="K448" s="77"/>
      <c r="L448" s="77"/>
      <c r="M448" s="82"/>
      <c r="N448" s="196">
        <f>VLOOKUP(M448,'Supporting Documentation'!$A$4:$J$566,10,FALSE)</f>
        <v>0</v>
      </c>
      <c r="O448" s="51"/>
      <c r="P448" s="50"/>
      <c r="Q448" s="157">
        <f>IF(O448="",0,(O448/'PPF Application'!$T$7))</f>
        <v>0</v>
      </c>
      <c r="R448" s="52">
        <f>IF(M448="", 0, (N448/'PPF Application'!$T$7)*O448)</f>
        <v>0</v>
      </c>
      <c r="S448" s="135"/>
      <c r="U448" s="159">
        <f t="shared" si="56"/>
        <v>0</v>
      </c>
      <c r="V448" s="159">
        <f t="shared" si="49"/>
        <v>0</v>
      </c>
      <c r="W448" s="159">
        <f t="shared" si="50"/>
        <v>0</v>
      </c>
      <c r="X448" s="159">
        <f t="shared" si="51"/>
        <v>0</v>
      </c>
      <c r="Y448" s="159">
        <f t="shared" si="52"/>
        <v>0</v>
      </c>
      <c r="Z448" s="11">
        <f t="shared" si="53"/>
        <v>0</v>
      </c>
      <c r="AB448" s="23">
        <f t="shared" si="54"/>
        <v>0</v>
      </c>
      <c r="AC448" s="23">
        <f t="shared" si="55"/>
        <v>0</v>
      </c>
    </row>
    <row r="449" spans="1:29" x14ac:dyDescent="0.2">
      <c r="A449" s="364"/>
      <c r="B449" s="364"/>
      <c r="C449" s="165"/>
      <c r="D449" s="165"/>
      <c r="E449" s="165"/>
      <c r="F449" s="195"/>
      <c r="G449" s="165"/>
      <c r="H449" s="165"/>
      <c r="I449" s="165"/>
      <c r="J449" s="165"/>
      <c r="K449" s="77"/>
      <c r="L449" s="77"/>
      <c r="M449" s="82"/>
      <c r="N449" s="196">
        <f>VLOOKUP(M449,'Supporting Documentation'!$A$4:$J$566,10,FALSE)</f>
        <v>0</v>
      </c>
      <c r="O449" s="51"/>
      <c r="P449" s="50"/>
      <c r="Q449" s="157">
        <f>IF(O449="",0,(O449/'PPF Application'!$T$7))</f>
        <v>0</v>
      </c>
      <c r="R449" s="52">
        <f>IF(M449="", 0, (N449/'PPF Application'!$T$7)*O449)</f>
        <v>0</v>
      </c>
      <c r="S449" s="135"/>
      <c r="U449" s="159">
        <f t="shared" si="56"/>
        <v>0</v>
      </c>
      <c r="V449" s="159">
        <f t="shared" si="49"/>
        <v>0</v>
      </c>
      <c r="W449" s="159">
        <f t="shared" si="50"/>
        <v>0</v>
      </c>
      <c r="X449" s="159">
        <f t="shared" si="51"/>
        <v>0</v>
      </c>
      <c r="Y449" s="159">
        <f t="shared" si="52"/>
        <v>0</v>
      </c>
      <c r="Z449" s="11">
        <f t="shared" si="53"/>
        <v>0</v>
      </c>
      <c r="AB449" s="23">
        <f t="shared" si="54"/>
        <v>0</v>
      </c>
      <c r="AC449" s="23">
        <f t="shared" si="55"/>
        <v>0</v>
      </c>
    </row>
    <row r="450" spans="1:29" x14ac:dyDescent="0.2">
      <c r="A450" s="364"/>
      <c r="B450" s="364"/>
      <c r="C450" s="165"/>
      <c r="D450" s="165"/>
      <c r="E450" s="165"/>
      <c r="F450" s="195"/>
      <c r="G450" s="165"/>
      <c r="H450" s="165"/>
      <c r="I450" s="165"/>
      <c r="J450" s="165"/>
      <c r="K450" s="77"/>
      <c r="L450" s="77"/>
      <c r="M450" s="82"/>
      <c r="N450" s="196">
        <f>VLOOKUP(M450,'Supporting Documentation'!$A$4:$J$566,10,FALSE)</f>
        <v>0</v>
      </c>
      <c r="O450" s="51"/>
      <c r="P450" s="50"/>
      <c r="Q450" s="157">
        <f>IF(O450="",0,(O450/'PPF Application'!$T$7))</f>
        <v>0</v>
      </c>
      <c r="R450" s="52">
        <f>IF(M450="", 0, (N450/'PPF Application'!$T$7)*O450)</f>
        <v>0</v>
      </c>
      <c r="S450" s="135"/>
      <c r="U450" s="159">
        <f t="shared" si="56"/>
        <v>0</v>
      </c>
      <c r="V450" s="159">
        <f t="shared" si="49"/>
        <v>0</v>
      </c>
      <c r="W450" s="159">
        <f t="shared" si="50"/>
        <v>0</v>
      </c>
      <c r="X450" s="159">
        <f t="shared" si="51"/>
        <v>0</v>
      </c>
      <c r="Y450" s="159">
        <f t="shared" si="52"/>
        <v>0</v>
      </c>
      <c r="Z450" s="11">
        <f t="shared" si="53"/>
        <v>0</v>
      </c>
      <c r="AB450" s="23">
        <f t="shared" si="54"/>
        <v>0</v>
      </c>
      <c r="AC450" s="23">
        <f t="shared" si="55"/>
        <v>0</v>
      </c>
    </row>
    <row r="451" spans="1:29" x14ac:dyDescent="0.2">
      <c r="A451" s="364"/>
      <c r="B451" s="364"/>
      <c r="C451" s="165"/>
      <c r="D451" s="165"/>
      <c r="E451" s="165"/>
      <c r="F451" s="195"/>
      <c r="G451" s="165"/>
      <c r="H451" s="165"/>
      <c r="I451" s="165"/>
      <c r="J451" s="165"/>
      <c r="K451" s="77"/>
      <c r="L451" s="77"/>
      <c r="M451" s="82"/>
      <c r="N451" s="196">
        <f>VLOOKUP(M451,'Supporting Documentation'!$A$4:$J$566,10,FALSE)</f>
        <v>0</v>
      </c>
      <c r="O451" s="51"/>
      <c r="P451" s="50"/>
      <c r="Q451" s="157">
        <f>IF(O451="",0,(O451/'PPF Application'!$T$7))</f>
        <v>0</v>
      </c>
      <c r="R451" s="52">
        <f>IF(M451="", 0, (N451/'PPF Application'!$T$7)*O451)</f>
        <v>0</v>
      </c>
      <c r="S451" s="135"/>
      <c r="U451" s="159">
        <f t="shared" si="56"/>
        <v>0</v>
      </c>
      <c r="V451" s="159">
        <f t="shared" si="49"/>
        <v>0</v>
      </c>
      <c r="W451" s="159">
        <f t="shared" si="50"/>
        <v>0</v>
      </c>
      <c r="X451" s="159">
        <f t="shared" si="51"/>
        <v>0</v>
      </c>
      <c r="Y451" s="159">
        <f t="shared" si="52"/>
        <v>0</v>
      </c>
      <c r="Z451" s="11">
        <f t="shared" si="53"/>
        <v>0</v>
      </c>
      <c r="AB451" s="23">
        <f t="shared" si="54"/>
        <v>0</v>
      </c>
      <c r="AC451" s="23">
        <f t="shared" si="55"/>
        <v>0</v>
      </c>
    </row>
    <row r="452" spans="1:29" x14ac:dyDescent="0.2">
      <c r="A452" s="364"/>
      <c r="B452" s="364"/>
      <c r="C452" s="165"/>
      <c r="D452" s="165"/>
      <c r="E452" s="165"/>
      <c r="F452" s="195"/>
      <c r="G452" s="165"/>
      <c r="H452" s="165"/>
      <c r="I452" s="165"/>
      <c r="J452" s="165"/>
      <c r="K452" s="77"/>
      <c r="L452" s="77"/>
      <c r="M452" s="82"/>
      <c r="N452" s="196">
        <f>VLOOKUP(M452,'Supporting Documentation'!$A$4:$J$566,10,FALSE)</f>
        <v>0</v>
      </c>
      <c r="O452" s="51"/>
      <c r="P452" s="50"/>
      <c r="Q452" s="157">
        <f>IF(O452="",0,(O452/'PPF Application'!$T$7))</f>
        <v>0</v>
      </c>
      <c r="R452" s="52">
        <f>IF(M452="", 0, (N452/'PPF Application'!$T$7)*O452)</f>
        <v>0</v>
      </c>
      <c r="S452" s="135"/>
      <c r="U452" s="159">
        <f t="shared" si="56"/>
        <v>0</v>
      </c>
      <c r="V452" s="159">
        <f t="shared" si="49"/>
        <v>0</v>
      </c>
      <c r="W452" s="159">
        <f t="shared" si="50"/>
        <v>0</v>
      </c>
      <c r="X452" s="159">
        <f t="shared" si="51"/>
        <v>0</v>
      </c>
      <c r="Y452" s="159">
        <f t="shared" si="52"/>
        <v>0</v>
      </c>
      <c r="Z452" s="11">
        <f t="shared" si="53"/>
        <v>0</v>
      </c>
      <c r="AB452" s="23">
        <f t="shared" si="54"/>
        <v>0</v>
      </c>
      <c r="AC452" s="23">
        <f t="shared" si="55"/>
        <v>0</v>
      </c>
    </row>
    <row r="453" spans="1:29" x14ac:dyDescent="0.2">
      <c r="A453" s="364"/>
      <c r="B453" s="364"/>
      <c r="C453" s="165"/>
      <c r="D453" s="165"/>
      <c r="E453" s="165"/>
      <c r="F453" s="195"/>
      <c r="G453" s="165"/>
      <c r="H453" s="165"/>
      <c r="I453" s="165"/>
      <c r="J453" s="165"/>
      <c r="K453" s="77"/>
      <c r="L453" s="77"/>
      <c r="M453" s="82"/>
      <c r="N453" s="196">
        <f>VLOOKUP(M453,'Supporting Documentation'!$A$4:$J$566,10,FALSE)</f>
        <v>0</v>
      </c>
      <c r="O453" s="51"/>
      <c r="P453" s="50"/>
      <c r="Q453" s="157">
        <f>IF(O453="",0,(O453/'PPF Application'!$T$7))</f>
        <v>0</v>
      </c>
      <c r="R453" s="52">
        <f>IF(M453="", 0, (N453/'PPF Application'!$T$7)*O453)</f>
        <v>0</v>
      </c>
      <c r="S453" s="135"/>
      <c r="U453" s="159">
        <f t="shared" si="56"/>
        <v>0</v>
      </c>
      <c r="V453" s="159">
        <f t="shared" si="49"/>
        <v>0</v>
      </c>
      <c r="W453" s="159">
        <f t="shared" si="50"/>
        <v>0</v>
      </c>
      <c r="X453" s="159">
        <f t="shared" si="51"/>
        <v>0</v>
      </c>
      <c r="Y453" s="159">
        <f t="shared" si="52"/>
        <v>0</v>
      </c>
      <c r="Z453" s="11">
        <f t="shared" si="53"/>
        <v>0</v>
      </c>
      <c r="AB453" s="23">
        <f t="shared" si="54"/>
        <v>0</v>
      </c>
      <c r="AC453" s="23">
        <f t="shared" si="55"/>
        <v>0</v>
      </c>
    </row>
    <row r="454" spans="1:29" x14ac:dyDescent="0.2">
      <c r="A454" s="364"/>
      <c r="B454" s="364"/>
      <c r="C454" s="165"/>
      <c r="D454" s="165"/>
      <c r="E454" s="165"/>
      <c r="F454" s="195"/>
      <c r="G454" s="165"/>
      <c r="H454" s="165"/>
      <c r="I454" s="165"/>
      <c r="J454" s="165"/>
      <c r="K454" s="77"/>
      <c r="L454" s="77"/>
      <c r="M454" s="82"/>
      <c r="N454" s="196">
        <f>VLOOKUP(M454,'Supporting Documentation'!$A$4:$J$566,10,FALSE)</f>
        <v>0</v>
      </c>
      <c r="O454" s="51"/>
      <c r="P454" s="50"/>
      <c r="Q454" s="157">
        <f>IF(O454="",0,(O454/'PPF Application'!$T$7))</f>
        <v>0</v>
      </c>
      <c r="R454" s="52">
        <f>IF(M454="", 0, (N454/'PPF Application'!$T$7)*O454)</f>
        <v>0</v>
      </c>
      <c r="S454" s="135"/>
      <c r="U454" s="159">
        <f t="shared" si="56"/>
        <v>0</v>
      </c>
      <c r="V454" s="159">
        <f t="shared" ref="V454:V517" si="57">IF(AND(C454="x",G454="x"),1,0)</f>
        <v>0</v>
      </c>
      <c r="W454" s="159">
        <f t="shared" ref="W454:W517" si="58">IF(AND(D454="x",G454="x"),1,0)</f>
        <v>0</v>
      </c>
      <c r="X454" s="159">
        <f t="shared" ref="X454:X517" si="59">IF(AND(E454="x",G454="x"),1,0)</f>
        <v>0</v>
      </c>
      <c r="Y454" s="159">
        <f t="shared" ref="Y454:Y517" si="60">IF(OR(M454="UNK",M454="TPR",M454="ORP",M454="INC",M454="OTS"),1,0)</f>
        <v>0</v>
      </c>
      <c r="Z454" s="11">
        <f t="shared" ref="Z454:Z517" si="61">IF((AND(AND(AND(K454&lt;=$AA$5,L454&gt;=$AA$5,K454&lt;&gt;"",G454&lt;&gt;"")))),1,0)</f>
        <v>0</v>
      </c>
      <c r="AB454" s="23">
        <f t="shared" ref="AB454:AB517" si="62">IF(H454="x",Q454,0)</f>
        <v>0</v>
      </c>
      <c r="AC454" s="23">
        <f t="shared" ref="AC454:AC517" si="63">IF(P454="x", Q454, 0)</f>
        <v>0</v>
      </c>
    </row>
    <row r="455" spans="1:29" x14ac:dyDescent="0.2">
      <c r="A455" s="364"/>
      <c r="B455" s="364"/>
      <c r="C455" s="165"/>
      <c r="D455" s="165"/>
      <c r="E455" s="165"/>
      <c r="F455" s="195"/>
      <c r="G455" s="165"/>
      <c r="H455" s="165"/>
      <c r="I455" s="165"/>
      <c r="J455" s="165"/>
      <c r="K455" s="77"/>
      <c r="L455" s="77"/>
      <c r="M455" s="82"/>
      <c r="N455" s="196">
        <f>VLOOKUP(M455,'Supporting Documentation'!$A$4:$J$566,10,FALSE)</f>
        <v>0</v>
      </c>
      <c r="O455" s="51"/>
      <c r="P455" s="50"/>
      <c r="Q455" s="157">
        <f>IF(O455="",0,(O455/'PPF Application'!$T$7))</f>
        <v>0</v>
      </c>
      <c r="R455" s="52">
        <f>IF(M455="", 0, (N455/'PPF Application'!$T$7)*O455)</f>
        <v>0</v>
      </c>
      <c r="S455" s="135"/>
      <c r="U455" s="159">
        <f t="shared" ref="U455:U518" si="64">IF(AND(A455="x",G455="x"),1,0)</f>
        <v>0</v>
      </c>
      <c r="V455" s="159">
        <f t="shared" si="57"/>
        <v>0</v>
      </c>
      <c r="W455" s="159">
        <f t="shared" si="58"/>
        <v>0</v>
      </c>
      <c r="X455" s="159">
        <f t="shared" si="59"/>
        <v>0</v>
      </c>
      <c r="Y455" s="159">
        <f t="shared" si="60"/>
        <v>0</v>
      </c>
      <c r="Z455" s="11">
        <f t="shared" si="61"/>
        <v>0</v>
      </c>
      <c r="AB455" s="23">
        <f t="shared" si="62"/>
        <v>0</v>
      </c>
      <c r="AC455" s="23">
        <f t="shared" si="63"/>
        <v>0</v>
      </c>
    </row>
    <row r="456" spans="1:29" x14ac:dyDescent="0.2">
      <c r="A456" s="364"/>
      <c r="B456" s="364"/>
      <c r="C456" s="165"/>
      <c r="D456" s="165"/>
      <c r="E456" s="165"/>
      <c r="F456" s="195"/>
      <c r="G456" s="165"/>
      <c r="H456" s="165"/>
      <c r="I456" s="165"/>
      <c r="J456" s="165"/>
      <c r="K456" s="77"/>
      <c r="L456" s="77"/>
      <c r="M456" s="82"/>
      <c r="N456" s="196">
        <f>VLOOKUP(M456,'Supporting Documentation'!$A$4:$J$566,10,FALSE)</f>
        <v>0</v>
      </c>
      <c r="O456" s="51"/>
      <c r="P456" s="50"/>
      <c r="Q456" s="157">
        <f>IF(O456="",0,(O456/'PPF Application'!$T$7))</f>
        <v>0</v>
      </c>
      <c r="R456" s="52">
        <f>IF(M456="", 0, (N456/'PPF Application'!$T$7)*O456)</f>
        <v>0</v>
      </c>
      <c r="S456" s="135"/>
      <c r="U456" s="159">
        <f t="shared" si="64"/>
        <v>0</v>
      </c>
      <c r="V456" s="159">
        <f t="shared" si="57"/>
        <v>0</v>
      </c>
      <c r="W456" s="159">
        <f t="shared" si="58"/>
        <v>0</v>
      </c>
      <c r="X456" s="159">
        <f t="shared" si="59"/>
        <v>0</v>
      </c>
      <c r="Y456" s="159">
        <f t="shared" si="60"/>
        <v>0</v>
      </c>
      <c r="Z456" s="11">
        <f t="shared" si="61"/>
        <v>0</v>
      </c>
      <c r="AB456" s="23">
        <f t="shared" si="62"/>
        <v>0</v>
      </c>
      <c r="AC456" s="23">
        <f t="shared" si="63"/>
        <v>0</v>
      </c>
    </row>
    <row r="457" spans="1:29" x14ac:dyDescent="0.2">
      <c r="A457" s="364"/>
      <c r="B457" s="364"/>
      <c r="C457" s="165"/>
      <c r="D457" s="165"/>
      <c r="E457" s="165"/>
      <c r="F457" s="195"/>
      <c r="G457" s="165"/>
      <c r="H457" s="165"/>
      <c r="I457" s="165"/>
      <c r="J457" s="165"/>
      <c r="K457" s="77"/>
      <c r="L457" s="77"/>
      <c r="M457" s="82"/>
      <c r="N457" s="196">
        <f>VLOOKUP(M457,'Supporting Documentation'!$A$4:$J$566,10,FALSE)</f>
        <v>0</v>
      </c>
      <c r="O457" s="51"/>
      <c r="P457" s="50"/>
      <c r="Q457" s="157">
        <f>IF(O457="",0,(O457/'PPF Application'!$T$7))</f>
        <v>0</v>
      </c>
      <c r="R457" s="52">
        <f>IF(M457="", 0, (N457/'PPF Application'!$T$7)*O457)</f>
        <v>0</v>
      </c>
      <c r="S457" s="135"/>
      <c r="U457" s="159">
        <f t="shared" si="64"/>
        <v>0</v>
      </c>
      <c r="V457" s="159">
        <f t="shared" si="57"/>
        <v>0</v>
      </c>
      <c r="W457" s="159">
        <f t="shared" si="58"/>
        <v>0</v>
      </c>
      <c r="X457" s="159">
        <f t="shared" si="59"/>
        <v>0</v>
      </c>
      <c r="Y457" s="159">
        <f t="shared" si="60"/>
        <v>0</v>
      </c>
      <c r="Z457" s="11">
        <f t="shared" si="61"/>
        <v>0</v>
      </c>
      <c r="AB457" s="23">
        <f t="shared" si="62"/>
        <v>0</v>
      </c>
      <c r="AC457" s="23">
        <f t="shared" si="63"/>
        <v>0</v>
      </c>
    </row>
    <row r="458" spans="1:29" x14ac:dyDescent="0.2">
      <c r="A458" s="364"/>
      <c r="B458" s="364"/>
      <c r="C458" s="165"/>
      <c r="D458" s="165"/>
      <c r="E458" s="165"/>
      <c r="F458" s="195"/>
      <c r="G458" s="165"/>
      <c r="H458" s="165"/>
      <c r="I458" s="165"/>
      <c r="J458" s="165"/>
      <c r="K458" s="77"/>
      <c r="L458" s="77"/>
      <c r="M458" s="82"/>
      <c r="N458" s="196">
        <f>VLOOKUP(M458,'Supporting Documentation'!$A$4:$J$566,10,FALSE)</f>
        <v>0</v>
      </c>
      <c r="O458" s="51"/>
      <c r="P458" s="50"/>
      <c r="Q458" s="157">
        <f>IF(O458="",0,(O458/'PPF Application'!$T$7))</f>
        <v>0</v>
      </c>
      <c r="R458" s="52">
        <f>IF(M458="", 0, (N458/'PPF Application'!$T$7)*O458)</f>
        <v>0</v>
      </c>
      <c r="S458" s="135"/>
      <c r="U458" s="159">
        <f t="shared" si="64"/>
        <v>0</v>
      </c>
      <c r="V458" s="159">
        <f t="shared" si="57"/>
        <v>0</v>
      </c>
      <c r="W458" s="159">
        <f t="shared" si="58"/>
        <v>0</v>
      </c>
      <c r="X458" s="159">
        <f t="shared" si="59"/>
        <v>0</v>
      </c>
      <c r="Y458" s="159">
        <f t="shared" si="60"/>
        <v>0</v>
      </c>
      <c r="Z458" s="11">
        <f t="shared" si="61"/>
        <v>0</v>
      </c>
      <c r="AB458" s="23">
        <f t="shared" si="62"/>
        <v>0</v>
      </c>
      <c r="AC458" s="23">
        <f t="shared" si="63"/>
        <v>0</v>
      </c>
    </row>
    <row r="459" spans="1:29" x14ac:dyDescent="0.2">
      <c r="A459" s="364"/>
      <c r="B459" s="364"/>
      <c r="C459" s="165"/>
      <c r="D459" s="165"/>
      <c r="E459" s="165"/>
      <c r="F459" s="195"/>
      <c r="G459" s="165"/>
      <c r="H459" s="165"/>
      <c r="I459" s="165"/>
      <c r="J459" s="165"/>
      <c r="K459" s="77"/>
      <c r="L459" s="77"/>
      <c r="M459" s="82"/>
      <c r="N459" s="196">
        <f>VLOOKUP(M459,'Supporting Documentation'!$A$4:$J$566,10,FALSE)</f>
        <v>0</v>
      </c>
      <c r="O459" s="51"/>
      <c r="P459" s="50"/>
      <c r="Q459" s="157">
        <f>IF(O459="",0,(O459/'PPF Application'!$T$7))</f>
        <v>0</v>
      </c>
      <c r="R459" s="52">
        <f>IF(M459="", 0, (N459/'PPF Application'!$T$7)*O459)</f>
        <v>0</v>
      </c>
      <c r="S459" s="135"/>
      <c r="U459" s="159">
        <f t="shared" si="64"/>
        <v>0</v>
      </c>
      <c r="V459" s="159">
        <f t="shared" si="57"/>
        <v>0</v>
      </c>
      <c r="W459" s="159">
        <f t="shared" si="58"/>
        <v>0</v>
      </c>
      <c r="X459" s="159">
        <f t="shared" si="59"/>
        <v>0</v>
      </c>
      <c r="Y459" s="159">
        <f t="shared" si="60"/>
        <v>0</v>
      </c>
      <c r="Z459" s="11">
        <f t="shared" si="61"/>
        <v>0</v>
      </c>
      <c r="AB459" s="23">
        <f t="shared" si="62"/>
        <v>0</v>
      </c>
      <c r="AC459" s="23">
        <f t="shared" si="63"/>
        <v>0</v>
      </c>
    </row>
    <row r="460" spans="1:29" x14ac:dyDescent="0.2">
      <c r="A460" s="364"/>
      <c r="B460" s="364"/>
      <c r="C460" s="165"/>
      <c r="D460" s="165"/>
      <c r="E460" s="165"/>
      <c r="F460" s="195"/>
      <c r="G460" s="165"/>
      <c r="H460" s="165"/>
      <c r="I460" s="165"/>
      <c r="J460" s="165"/>
      <c r="K460" s="77"/>
      <c r="L460" s="77"/>
      <c r="M460" s="82"/>
      <c r="N460" s="196">
        <f>VLOOKUP(M460,'Supporting Documentation'!$A$4:$J$566,10,FALSE)</f>
        <v>0</v>
      </c>
      <c r="O460" s="51"/>
      <c r="P460" s="50"/>
      <c r="Q460" s="157">
        <f>IF(O460="",0,(O460/'PPF Application'!$T$7))</f>
        <v>0</v>
      </c>
      <c r="R460" s="52">
        <f>IF(M460="", 0, (N460/'PPF Application'!$T$7)*O460)</f>
        <v>0</v>
      </c>
      <c r="S460" s="135"/>
      <c r="U460" s="159">
        <f t="shared" si="64"/>
        <v>0</v>
      </c>
      <c r="V460" s="159">
        <f t="shared" si="57"/>
        <v>0</v>
      </c>
      <c r="W460" s="159">
        <f t="shared" si="58"/>
        <v>0</v>
      </c>
      <c r="X460" s="159">
        <f t="shared" si="59"/>
        <v>0</v>
      </c>
      <c r="Y460" s="159">
        <f t="shared" si="60"/>
        <v>0</v>
      </c>
      <c r="Z460" s="11">
        <f t="shared" si="61"/>
        <v>0</v>
      </c>
      <c r="AB460" s="23">
        <f t="shared" si="62"/>
        <v>0</v>
      </c>
      <c r="AC460" s="23">
        <f t="shared" si="63"/>
        <v>0</v>
      </c>
    </row>
    <row r="461" spans="1:29" x14ac:dyDescent="0.2">
      <c r="A461" s="364"/>
      <c r="B461" s="364"/>
      <c r="C461" s="165"/>
      <c r="D461" s="165"/>
      <c r="E461" s="165"/>
      <c r="F461" s="195"/>
      <c r="G461" s="165"/>
      <c r="H461" s="165"/>
      <c r="I461" s="165"/>
      <c r="J461" s="165"/>
      <c r="K461" s="77"/>
      <c r="L461" s="77"/>
      <c r="M461" s="82"/>
      <c r="N461" s="196">
        <f>VLOOKUP(M461,'Supporting Documentation'!$A$4:$J$566,10,FALSE)</f>
        <v>0</v>
      </c>
      <c r="O461" s="51"/>
      <c r="P461" s="50"/>
      <c r="Q461" s="157">
        <f>IF(O461="",0,(O461/'PPF Application'!$T$7))</f>
        <v>0</v>
      </c>
      <c r="R461" s="52">
        <f>IF(M461="", 0, (N461/'PPF Application'!$T$7)*O461)</f>
        <v>0</v>
      </c>
      <c r="S461" s="135"/>
      <c r="U461" s="159">
        <f t="shared" si="64"/>
        <v>0</v>
      </c>
      <c r="V461" s="159">
        <f t="shared" si="57"/>
        <v>0</v>
      </c>
      <c r="W461" s="159">
        <f t="shared" si="58"/>
        <v>0</v>
      </c>
      <c r="X461" s="159">
        <f t="shared" si="59"/>
        <v>0</v>
      </c>
      <c r="Y461" s="159">
        <f t="shared" si="60"/>
        <v>0</v>
      </c>
      <c r="Z461" s="11">
        <f t="shared" si="61"/>
        <v>0</v>
      </c>
      <c r="AB461" s="23">
        <f t="shared" si="62"/>
        <v>0</v>
      </c>
      <c r="AC461" s="23">
        <f t="shared" si="63"/>
        <v>0</v>
      </c>
    </row>
    <row r="462" spans="1:29" x14ac:dyDescent="0.2">
      <c r="A462" s="364"/>
      <c r="B462" s="364"/>
      <c r="C462" s="165"/>
      <c r="D462" s="165"/>
      <c r="E462" s="165"/>
      <c r="F462" s="195"/>
      <c r="G462" s="165"/>
      <c r="H462" s="165"/>
      <c r="I462" s="165"/>
      <c r="J462" s="165"/>
      <c r="K462" s="77"/>
      <c r="L462" s="77"/>
      <c r="M462" s="82"/>
      <c r="N462" s="196">
        <f>VLOOKUP(M462,'Supporting Documentation'!$A$4:$J$566,10,FALSE)</f>
        <v>0</v>
      </c>
      <c r="O462" s="51"/>
      <c r="P462" s="50"/>
      <c r="Q462" s="157">
        <f>IF(O462="",0,(O462/'PPF Application'!$T$7))</f>
        <v>0</v>
      </c>
      <c r="R462" s="52">
        <f>IF(M462="", 0, (N462/'PPF Application'!$T$7)*O462)</f>
        <v>0</v>
      </c>
      <c r="S462" s="135"/>
      <c r="U462" s="159">
        <f t="shared" si="64"/>
        <v>0</v>
      </c>
      <c r="V462" s="159">
        <f t="shared" si="57"/>
        <v>0</v>
      </c>
      <c r="W462" s="159">
        <f t="shared" si="58"/>
        <v>0</v>
      </c>
      <c r="X462" s="159">
        <f t="shared" si="59"/>
        <v>0</v>
      </c>
      <c r="Y462" s="159">
        <f t="shared" si="60"/>
        <v>0</v>
      </c>
      <c r="Z462" s="11">
        <f t="shared" si="61"/>
        <v>0</v>
      </c>
      <c r="AB462" s="23">
        <f t="shared" si="62"/>
        <v>0</v>
      </c>
      <c r="AC462" s="23">
        <f t="shared" si="63"/>
        <v>0</v>
      </c>
    </row>
    <row r="463" spans="1:29" x14ac:dyDescent="0.2">
      <c r="A463" s="364"/>
      <c r="B463" s="364"/>
      <c r="C463" s="165"/>
      <c r="D463" s="165"/>
      <c r="E463" s="165"/>
      <c r="F463" s="195"/>
      <c r="G463" s="165"/>
      <c r="H463" s="165"/>
      <c r="I463" s="165"/>
      <c r="J463" s="165"/>
      <c r="K463" s="77"/>
      <c r="L463" s="77"/>
      <c r="M463" s="82"/>
      <c r="N463" s="196">
        <f>VLOOKUP(M463,'Supporting Documentation'!$A$4:$J$566,10,FALSE)</f>
        <v>0</v>
      </c>
      <c r="O463" s="51"/>
      <c r="P463" s="50"/>
      <c r="Q463" s="157">
        <f>IF(O463="",0,(O463/'PPF Application'!$T$7))</f>
        <v>0</v>
      </c>
      <c r="R463" s="52">
        <f>IF(M463="", 0, (N463/'PPF Application'!$T$7)*O463)</f>
        <v>0</v>
      </c>
      <c r="S463" s="135"/>
      <c r="U463" s="159">
        <f t="shared" si="64"/>
        <v>0</v>
      </c>
      <c r="V463" s="159">
        <f t="shared" si="57"/>
        <v>0</v>
      </c>
      <c r="W463" s="159">
        <f t="shared" si="58"/>
        <v>0</v>
      </c>
      <c r="X463" s="159">
        <f t="shared" si="59"/>
        <v>0</v>
      </c>
      <c r="Y463" s="159">
        <f t="shared" si="60"/>
        <v>0</v>
      </c>
      <c r="Z463" s="11">
        <f t="shared" si="61"/>
        <v>0</v>
      </c>
      <c r="AB463" s="23">
        <f t="shared" si="62"/>
        <v>0</v>
      </c>
      <c r="AC463" s="23">
        <f t="shared" si="63"/>
        <v>0</v>
      </c>
    </row>
    <row r="464" spans="1:29" x14ac:dyDescent="0.2">
      <c r="A464" s="364"/>
      <c r="B464" s="364"/>
      <c r="C464" s="165"/>
      <c r="D464" s="165"/>
      <c r="E464" s="165"/>
      <c r="F464" s="195"/>
      <c r="G464" s="165"/>
      <c r="H464" s="165"/>
      <c r="I464" s="165"/>
      <c r="J464" s="165"/>
      <c r="K464" s="77"/>
      <c r="L464" s="77"/>
      <c r="M464" s="82"/>
      <c r="N464" s="196">
        <f>VLOOKUP(M464,'Supporting Documentation'!$A$4:$J$566,10,FALSE)</f>
        <v>0</v>
      </c>
      <c r="O464" s="51"/>
      <c r="P464" s="50"/>
      <c r="Q464" s="157">
        <f>IF(O464="",0,(O464/'PPF Application'!$T$7))</f>
        <v>0</v>
      </c>
      <c r="R464" s="52">
        <f>IF(M464="", 0, (N464/'PPF Application'!$T$7)*O464)</f>
        <v>0</v>
      </c>
      <c r="S464" s="135"/>
      <c r="U464" s="159">
        <f t="shared" si="64"/>
        <v>0</v>
      </c>
      <c r="V464" s="159">
        <f t="shared" si="57"/>
        <v>0</v>
      </c>
      <c r="W464" s="159">
        <f t="shared" si="58"/>
        <v>0</v>
      </c>
      <c r="X464" s="159">
        <f t="shared" si="59"/>
        <v>0</v>
      </c>
      <c r="Y464" s="159">
        <f t="shared" si="60"/>
        <v>0</v>
      </c>
      <c r="Z464" s="11">
        <f t="shared" si="61"/>
        <v>0</v>
      </c>
      <c r="AB464" s="23">
        <f t="shared" si="62"/>
        <v>0</v>
      </c>
      <c r="AC464" s="23">
        <f t="shared" si="63"/>
        <v>0</v>
      </c>
    </row>
    <row r="465" spans="1:29" x14ac:dyDescent="0.2">
      <c r="A465" s="364"/>
      <c r="B465" s="364"/>
      <c r="C465" s="165"/>
      <c r="D465" s="165"/>
      <c r="E465" s="165"/>
      <c r="F465" s="195"/>
      <c r="G465" s="165"/>
      <c r="H465" s="165"/>
      <c r="I465" s="165"/>
      <c r="J465" s="165"/>
      <c r="K465" s="77"/>
      <c r="L465" s="77"/>
      <c r="M465" s="82"/>
      <c r="N465" s="196">
        <f>VLOOKUP(M465,'Supporting Documentation'!$A$4:$J$566,10,FALSE)</f>
        <v>0</v>
      </c>
      <c r="O465" s="51"/>
      <c r="P465" s="50"/>
      <c r="Q465" s="157">
        <f>IF(O465="",0,(O465/'PPF Application'!$T$7))</f>
        <v>0</v>
      </c>
      <c r="R465" s="52">
        <f>IF(M465="", 0, (N465/'PPF Application'!$T$7)*O465)</f>
        <v>0</v>
      </c>
      <c r="S465" s="135"/>
      <c r="U465" s="159">
        <f t="shared" si="64"/>
        <v>0</v>
      </c>
      <c r="V465" s="159">
        <f t="shared" si="57"/>
        <v>0</v>
      </c>
      <c r="W465" s="159">
        <f t="shared" si="58"/>
        <v>0</v>
      </c>
      <c r="X465" s="159">
        <f t="shared" si="59"/>
        <v>0</v>
      </c>
      <c r="Y465" s="159">
        <f t="shared" si="60"/>
        <v>0</v>
      </c>
      <c r="Z465" s="11">
        <f t="shared" si="61"/>
        <v>0</v>
      </c>
      <c r="AB465" s="23">
        <f t="shared" si="62"/>
        <v>0</v>
      </c>
      <c r="AC465" s="23">
        <f t="shared" si="63"/>
        <v>0</v>
      </c>
    </row>
    <row r="466" spans="1:29" x14ac:dyDescent="0.2">
      <c r="A466" s="364"/>
      <c r="B466" s="364"/>
      <c r="C466" s="165"/>
      <c r="D466" s="165"/>
      <c r="E466" s="165"/>
      <c r="F466" s="195"/>
      <c r="G466" s="165"/>
      <c r="H466" s="165"/>
      <c r="I466" s="165"/>
      <c r="J466" s="165"/>
      <c r="K466" s="77"/>
      <c r="L466" s="77"/>
      <c r="M466" s="82"/>
      <c r="N466" s="196">
        <f>VLOOKUP(M466,'Supporting Documentation'!$A$4:$J$566,10,FALSE)</f>
        <v>0</v>
      </c>
      <c r="O466" s="51"/>
      <c r="P466" s="50"/>
      <c r="Q466" s="157">
        <f>IF(O466="",0,(O466/'PPF Application'!$T$7))</f>
        <v>0</v>
      </c>
      <c r="R466" s="52">
        <f>IF(M466="", 0, (N466/'PPF Application'!$T$7)*O466)</f>
        <v>0</v>
      </c>
      <c r="S466" s="135"/>
      <c r="U466" s="159">
        <f t="shared" si="64"/>
        <v>0</v>
      </c>
      <c r="V466" s="159">
        <f t="shared" si="57"/>
        <v>0</v>
      </c>
      <c r="W466" s="159">
        <f t="shared" si="58"/>
        <v>0</v>
      </c>
      <c r="X466" s="159">
        <f t="shared" si="59"/>
        <v>0</v>
      </c>
      <c r="Y466" s="159">
        <f t="shared" si="60"/>
        <v>0</v>
      </c>
      <c r="Z466" s="11">
        <f t="shared" si="61"/>
        <v>0</v>
      </c>
      <c r="AB466" s="23">
        <f t="shared" si="62"/>
        <v>0</v>
      </c>
      <c r="AC466" s="23">
        <f t="shared" si="63"/>
        <v>0</v>
      </c>
    </row>
    <row r="467" spans="1:29" x14ac:dyDescent="0.2">
      <c r="A467" s="364"/>
      <c r="B467" s="364"/>
      <c r="C467" s="165"/>
      <c r="D467" s="165"/>
      <c r="E467" s="165"/>
      <c r="F467" s="195"/>
      <c r="G467" s="165"/>
      <c r="H467" s="165"/>
      <c r="I467" s="165"/>
      <c r="J467" s="165"/>
      <c r="K467" s="77"/>
      <c r="L467" s="77"/>
      <c r="M467" s="82"/>
      <c r="N467" s="196">
        <f>VLOOKUP(M467,'Supporting Documentation'!$A$4:$J$566,10,FALSE)</f>
        <v>0</v>
      </c>
      <c r="O467" s="51"/>
      <c r="P467" s="50"/>
      <c r="Q467" s="157">
        <f>IF(O467="",0,(O467/'PPF Application'!$T$7))</f>
        <v>0</v>
      </c>
      <c r="R467" s="52">
        <f>IF(M467="", 0, (N467/'PPF Application'!$T$7)*O467)</f>
        <v>0</v>
      </c>
      <c r="S467" s="135"/>
      <c r="U467" s="159">
        <f t="shared" si="64"/>
        <v>0</v>
      </c>
      <c r="V467" s="159">
        <f t="shared" si="57"/>
        <v>0</v>
      </c>
      <c r="W467" s="159">
        <f t="shared" si="58"/>
        <v>0</v>
      </c>
      <c r="X467" s="159">
        <f t="shared" si="59"/>
        <v>0</v>
      </c>
      <c r="Y467" s="159">
        <f t="shared" si="60"/>
        <v>0</v>
      </c>
      <c r="Z467" s="11">
        <f t="shared" si="61"/>
        <v>0</v>
      </c>
      <c r="AB467" s="23">
        <f t="shared" si="62"/>
        <v>0</v>
      </c>
      <c r="AC467" s="23">
        <f t="shared" si="63"/>
        <v>0</v>
      </c>
    </row>
    <row r="468" spans="1:29" x14ac:dyDescent="0.2">
      <c r="A468" s="364"/>
      <c r="B468" s="364"/>
      <c r="C468" s="165"/>
      <c r="D468" s="165"/>
      <c r="E468" s="165"/>
      <c r="F468" s="195"/>
      <c r="G468" s="165"/>
      <c r="H468" s="165"/>
      <c r="I468" s="165"/>
      <c r="J468" s="165"/>
      <c r="K468" s="77"/>
      <c r="L468" s="77"/>
      <c r="M468" s="82"/>
      <c r="N468" s="196">
        <f>VLOOKUP(M468,'Supporting Documentation'!$A$4:$J$566,10,FALSE)</f>
        <v>0</v>
      </c>
      <c r="O468" s="51"/>
      <c r="P468" s="50"/>
      <c r="Q468" s="157">
        <f>IF(O468="",0,(O468/'PPF Application'!$T$7))</f>
        <v>0</v>
      </c>
      <c r="R468" s="52">
        <f>IF(M468="", 0, (N468/'PPF Application'!$T$7)*O468)</f>
        <v>0</v>
      </c>
      <c r="S468" s="135"/>
      <c r="U468" s="159">
        <f t="shared" si="64"/>
        <v>0</v>
      </c>
      <c r="V468" s="159">
        <f t="shared" si="57"/>
        <v>0</v>
      </c>
      <c r="W468" s="159">
        <f t="shared" si="58"/>
        <v>0</v>
      </c>
      <c r="X468" s="159">
        <f t="shared" si="59"/>
        <v>0</v>
      </c>
      <c r="Y468" s="159">
        <f t="shared" si="60"/>
        <v>0</v>
      </c>
      <c r="Z468" s="11">
        <f t="shared" si="61"/>
        <v>0</v>
      </c>
      <c r="AB468" s="23">
        <f t="shared" si="62"/>
        <v>0</v>
      </c>
      <c r="AC468" s="23">
        <f t="shared" si="63"/>
        <v>0</v>
      </c>
    </row>
    <row r="469" spans="1:29" x14ac:dyDescent="0.2">
      <c r="A469" s="364"/>
      <c r="B469" s="364"/>
      <c r="C469" s="165"/>
      <c r="D469" s="165"/>
      <c r="E469" s="165"/>
      <c r="F469" s="195"/>
      <c r="G469" s="165"/>
      <c r="H469" s="165"/>
      <c r="I469" s="165"/>
      <c r="J469" s="165"/>
      <c r="K469" s="77"/>
      <c r="L469" s="77"/>
      <c r="M469" s="82"/>
      <c r="N469" s="196">
        <f>VLOOKUP(M469,'Supporting Documentation'!$A$4:$J$566,10,FALSE)</f>
        <v>0</v>
      </c>
      <c r="O469" s="51"/>
      <c r="P469" s="50"/>
      <c r="Q469" s="157">
        <f>IF(O469="",0,(O469/'PPF Application'!$T$7))</f>
        <v>0</v>
      </c>
      <c r="R469" s="52">
        <f>IF(M469="", 0, (N469/'PPF Application'!$T$7)*O469)</f>
        <v>0</v>
      </c>
      <c r="S469" s="135"/>
      <c r="U469" s="159">
        <f t="shared" si="64"/>
        <v>0</v>
      </c>
      <c r="V469" s="159">
        <f t="shared" si="57"/>
        <v>0</v>
      </c>
      <c r="W469" s="159">
        <f t="shared" si="58"/>
        <v>0</v>
      </c>
      <c r="X469" s="159">
        <f t="shared" si="59"/>
        <v>0</v>
      </c>
      <c r="Y469" s="159">
        <f t="shared" si="60"/>
        <v>0</v>
      </c>
      <c r="Z469" s="11">
        <f t="shared" si="61"/>
        <v>0</v>
      </c>
      <c r="AB469" s="23">
        <f t="shared" si="62"/>
        <v>0</v>
      </c>
      <c r="AC469" s="23">
        <f t="shared" si="63"/>
        <v>0</v>
      </c>
    </row>
    <row r="470" spans="1:29" x14ac:dyDescent="0.2">
      <c r="A470" s="364"/>
      <c r="B470" s="364"/>
      <c r="C470" s="165"/>
      <c r="D470" s="165"/>
      <c r="E470" s="165"/>
      <c r="F470" s="195"/>
      <c r="G470" s="165"/>
      <c r="H470" s="165"/>
      <c r="I470" s="165"/>
      <c r="J470" s="165"/>
      <c r="K470" s="77"/>
      <c r="L470" s="77"/>
      <c r="M470" s="82"/>
      <c r="N470" s="196">
        <f>VLOOKUP(M470,'Supporting Documentation'!$A$4:$J$566,10,FALSE)</f>
        <v>0</v>
      </c>
      <c r="O470" s="51"/>
      <c r="P470" s="50"/>
      <c r="Q470" s="157">
        <f>IF(O470="",0,(O470/'PPF Application'!$T$7))</f>
        <v>0</v>
      </c>
      <c r="R470" s="52">
        <f>IF(M470="", 0, (N470/'PPF Application'!$T$7)*O470)</f>
        <v>0</v>
      </c>
      <c r="S470" s="135"/>
      <c r="U470" s="159">
        <f t="shared" si="64"/>
        <v>0</v>
      </c>
      <c r="V470" s="159">
        <f t="shared" si="57"/>
        <v>0</v>
      </c>
      <c r="W470" s="159">
        <f t="shared" si="58"/>
        <v>0</v>
      </c>
      <c r="X470" s="159">
        <f t="shared" si="59"/>
        <v>0</v>
      </c>
      <c r="Y470" s="159">
        <f t="shared" si="60"/>
        <v>0</v>
      </c>
      <c r="Z470" s="11">
        <f t="shared" si="61"/>
        <v>0</v>
      </c>
      <c r="AB470" s="23">
        <f t="shared" si="62"/>
        <v>0</v>
      </c>
      <c r="AC470" s="23">
        <f t="shared" si="63"/>
        <v>0</v>
      </c>
    </row>
    <row r="471" spans="1:29" x14ac:dyDescent="0.2">
      <c r="A471" s="364"/>
      <c r="B471" s="364"/>
      <c r="C471" s="165"/>
      <c r="D471" s="165"/>
      <c r="E471" s="165"/>
      <c r="F471" s="195"/>
      <c r="G471" s="165"/>
      <c r="H471" s="165"/>
      <c r="I471" s="165"/>
      <c r="J471" s="165"/>
      <c r="K471" s="77"/>
      <c r="L471" s="77"/>
      <c r="M471" s="82"/>
      <c r="N471" s="196">
        <f>VLOOKUP(M471,'Supporting Documentation'!$A$4:$J$566,10,FALSE)</f>
        <v>0</v>
      </c>
      <c r="O471" s="51"/>
      <c r="P471" s="50"/>
      <c r="Q471" s="157">
        <f>IF(O471="",0,(O471/'PPF Application'!$T$7))</f>
        <v>0</v>
      </c>
      <c r="R471" s="52">
        <f>IF(M471="", 0, (N471/'PPF Application'!$T$7)*O471)</f>
        <v>0</v>
      </c>
      <c r="S471" s="135"/>
      <c r="U471" s="159">
        <f t="shared" si="64"/>
        <v>0</v>
      </c>
      <c r="V471" s="159">
        <f t="shared" si="57"/>
        <v>0</v>
      </c>
      <c r="W471" s="159">
        <f t="shared" si="58"/>
        <v>0</v>
      </c>
      <c r="X471" s="159">
        <f t="shared" si="59"/>
        <v>0</v>
      </c>
      <c r="Y471" s="159">
        <f t="shared" si="60"/>
        <v>0</v>
      </c>
      <c r="Z471" s="11">
        <f t="shared" si="61"/>
        <v>0</v>
      </c>
      <c r="AB471" s="23">
        <f t="shared" si="62"/>
        <v>0</v>
      </c>
      <c r="AC471" s="23">
        <f t="shared" si="63"/>
        <v>0</v>
      </c>
    </row>
    <row r="472" spans="1:29" x14ac:dyDescent="0.2">
      <c r="A472" s="364"/>
      <c r="B472" s="364"/>
      <c r="C472" s="165"/>
      <c r="D472" s="165"/>
      <c r="E472" s="165"/>
      <c r="F472" s="195"/>
      <c r="G472" s="165"/>
      <c r="H472" s="165"/>
      <c r="I472" s="165"/>
      <c r="J472" s="165"/>
      <c r="K472" s="77"/>
      <c r="L472" s="77"/>
      <c r="M472" s="82"/>
      <c r="N472" s="196">
        <f>VLOOKUP(M472,'Supporting Documentation'!$A$4:$J$566,10,FALSE)</f>
        <v>0</v>
      </c>
      <c r="O472" s="51"/>
      <c r="P472" s="50"/>
      <c r="Q472" s="157">
        <f>IF(O472="",0,(O472/'PPF Application'!$T$7))</f>
        <v>0</v>
      </c>
      <c r="R472" s="52">
        <f>IF(M472="", 0, (N472/'PPF Application'!$T$7)*O472)</f>
        <v>0</v>
      </c>
      <c r="S472" s="135"/>
      <c r="U472" s="159">
        <f t="shared" si="64"/>
        <v>0</v>
      </c>
      <c r="V472" s="159">
        <f t="shared" si="57"/>
        <v>0</v>
      </c>
      <c r="W472" s="159">
        <f t="shared" si="58"/>
        <v>0</v>
      </c>
      <c r="X472" s="159">
        <f t="shared" si="59"/>
        <v>0</v>
      </c>
      <c r="Y472" s="159">
        <f t="shared" si="60"/>
        <v>0</v>
      </c>
      <c r="Z472" s="11">
        <f t="shared" si="61"/>
        <v>0</v>
      </c>
      <c r="AB472" s="23">
        <f t="shared" si="62"/>
        <v>0</v>
      </c>
      <c r="AC472" s="23">
        <f t="shared" si="63"/>
        <v>0</v>
      </c>
    </row>
    <row r="473" spans="1:29" x14ac:dyDescent="0.2">
      <c r="A473" s="364"/>
      <c r="B473" s="364"/>
      <c r="C473" s="165"/>
      <c r="D473" s="165"/>
      <c r="E473" s="165"/>
      <c r="F473" s="195"/>
      <c r="G473" s="165"/>
      <c r="H473" s="165"/>
      <c r="I473" s="165"/>
      <c r="J473" s="165"/>
      <c r="K473" s="77"/>
      <c r="L473" s="77"/>
      <c r="M473" s="82"/>
      <c r="N473" s="196">
        <f>VLOOKUP(M473,'Supporting Documentation'!$A$4:$J$566,10,FALSE)</f>
        <v>0</v>
      </c>
      <c r="O473" s="51"/>
      <c r="P473" s="50"/>
      <c r="Q473" s="157">
        <f>IF(O473="",0,(O473/'PPF Application'!$T$7))</f>
        <v>0</v>
      </c>
      <c r="R473" s="52">
        <f>IF(M473="", 0, (N473/'PPF Application'!$T$7)*O473)</f>
        <v>0</v>
      </c>
      <c r="S473" s="135"/>
      <c r="U473" s="159">
        <f t="shared" si="64"/>
        <v>0</v>
      </c>
      <c r="V473" s="159">
        <f t="shared" si="57"/>
        <v>0</v>
      </c>
      <c r="W473" s="159">
        <f t="shared" si="58"/>
        <v>0</v>
      </c>
      <c r="X473" s="159">
        <f t="shared" si="59"/>
        <v>0</v>
      </c>
      <c r="Y473" s="159">
        <f t="shared" si="60"/>
        <v>0</v>
      </c>
      <c r="Z473" s="11">
        <f t="shared" si="61"/>
        <v>0</v>
      </c>
      <c r="AB473" s="23">
        <f t="shared" si="62"/>
        <v>0</v>
      </c>
      <c r="AC473" s="23">
        <f t="shared" si="63"/>
        <v>0</v>
      </c>
    </row>
    <row r="474" spans="1:29" x14ac:dyDescent="0.2">
      <c r="A474" s="364"/>
      <c r="B474" s="364"/>
      <c r="C474" s="165"/>
      <c r="D474" s="165"/>
      <c r="E474" s="165"/>
      <c r="F474" s="195"/>
      <c r="G474" s="165"/>
      <c r="H474" s="165"/>
      <c r="I474" s="165"/>
      <c r="J474" s="165"/>
      <c r="K474" s="77"/>
      <c r="L474" s="77"/>
      <c r="M474" s="82"/>
      <c r="N474" s="196">
        <f>VLOOKUP(M474,'Supporting Documentation'!$A$4:$J$566,10,FALSE)</f>
        <v>0</v>
      </c>
      <c r="O474" s="51"/>
      <c r="P474" s="50"/>
      <c r="Q474" s="157">
        <f>IF(O474="",0,(O474/'PPF Application'!$T$7))</f>
        <v>0</v>
      </c>
      <c r="R474" s="52">
        <f>IF(M474="", 0, (N474/'PPF Application'!$T$7)*O474)</f>
        <v>0</v>
      </c>
      <c r="S474" s="135"/>
      <c r="U474" s="159">
        <f t="shared" si="64"/>
        <v>0</v>
      </c>
      <c r="V474" s="159">
        <f t="shared" si="57"/>
        <v>0</v>
      </c>
      <c r="W474" s="159">
        <f t="shared" si="58"/>
        <v>0</v>
      </c>
      <c r="X474" s="159">
        <f t="shared" si="59"/>
        <v>0</v>
      </c>
      <c r="Y474" s="159">
        <f t="shared" si="60"/>
        <v>0</v>
      </c>
      <c r="Z474" s="11">
        <f t="shared" si="61"/>
        <v>0</v>
      </c>
      <c r="AB474" s="23">
        <f t="shared" si="62"/>
        <v>0</v>
      </c>
      <c r="AC474" s="23">
        <f t="shared" si="63"/>
        <v>0</v>
      </c>
    </row>
    <row r="475" spans="1:29" x14ac:dyDescent="0.2">
      <c r="A475" s="364"/>
      <c r="B475" s="364"/>
      <c r="C475" s="165"/>
      <c r="D475" s="165"/>
      <c r="E475" s="165"/>
      <c r="F475" s="195"/>
      <c r="G475" s="165"/>
      <c r="H475" s="165"/>
      <c r="I475" s="165"/>
      <c r="J475" s="165"/>
      <c r="K475" s="77"/>
      <c r="L475" s="77"/>
      <c r="M475" s="82"/>
      <c r="N475" s="196">
        <f>VLOOKUP(M475,'Supporting Documentation'!$A$4:$J$566,10,FALSE)</f>
        <v>0</v>
      </c>
      <c r="O475" s="51"/>
      <c r="P475" s="50"/>
      <c r="Q475" s="157">
        <f>IF(O475="",0,(O475/'PPF Application'!$T$7))</f>
        <v>0</v>
      </c>
      <c r="R475" s="52">
        <f>IF(M475="", 0, (N475/'PPF Application'!$T$7)*O475)</f>
        <v>0</v>
      </c>
      <c r="S475" s="135"/>
      <c r="U475" s="159">
        <f t="shared" si="64"/>
        <v>0</v>
      </c>
      <c r="V475" s="159">
        <f t="shared" si="57"/>
        <v>0</v>
      </c>
      <c r="W475" s="159">
        <f t="shared" si="58"/>
        <v>0</v>
      </c>
      <c r="X475" s="159">
        <f t="shared" si="59"/>
        <v>0</v>
      </c>
      <c r="Y475" s="159">
        <f t="shared" si="60"/>
        <v>0</v>
      </c>
      <c r="Z475" s="11">
        <f t="shared" si="61"/>
        <v>0</v>
      </c>
      <c r="AB475" s="23">
        <f t="shared" si="62"/>
        <v>0</v>
      </c>
      <c r="AC475" s="23">
        <f t="shared" si="63"/>
        <v>0</v>
      </c>
    </row>
    <row r="476" spans="1:29" x14ac:dyDescent="0.2">
      <c r="A476" s="364"/>
      <c r="B476" s="364"/>
      <c r="C476" s="165"/>
      <c r="D476" s="165"/>
      <c r="E476" s="165"/>
      <c r="F476" s="195"/>
      <c r="G476" s="165"/>
      <c r="H476" s="165"/>
      <c r="I476" s="165"/>
      <c r="J476" s="165"/>
      <c r="K476" s="77"/>
      <c r="L476" s="77"/>
      <c r="M476" s="82"/>
      <c r="N476" s="196">
        <f>VLOOKUP(M476,'Supporting Documentation'!$A$4:$J$566,10,FALSE)</f>
        <v>0</v>
      </c>
      <c r="O476" s="51"/>
      <c r="P476" s="50"/>
      <c r="Q476" s="157">
        <f>IF(O476="",0,(O476/'PPF Application'!$T$7))</f>
        <v>0</v>
      </c>
      <c r="R476" s="52">
        <f>IF(M476="", 0, (N476/'PPF Application'!$T$7)*O476)</f>
        <v>0</v>
      </c>
      <c r="S476" s="135"/>
      <c r="U476" s="159">
        <f t="shared" si="64"/>
        <v>0</v>
      </c>
      <c r="V476" s="159">
        <f t="shared" si="57"/>
        <v>0</v>
      </c>
      <c r="W476" s="159">
        <f t="shared" si="58"/>
        <v>0</v>
      </c>
      <c r="X476" s="159">
        <f t="shared" si="59"/>
        <v>0</v>
      </c>
      <c r="Y476" s="159">
        <f t="shared" si="60"/>
        <v>0</v>
      </c>
      <c r="Z476" s="11">
        <f t="shared" si="61"/>
        <v>0</v>
      </c>
      <c r="AB476" s="23">
        <f t="shared" si="62"/>
        <v>0</v>
      </c>
      <c r="AC476" s="23">
        <f t="shared" si="63"/>
        <v>0</v>
      </c>
    </row>
    <row r="477" spans="1:29" x14ac:dyDescent="0.2">
      <c r="A477" s="364"/>
      <c r="B477" s="364"/>
      <c r="C477" s="165"/>
      <c r="D477" s="165"/>
      <c r="E477" s="165"/>
      <c r="F477" s="195"/>
      <c r="G477" s="165"/>
      <c r="H477" s="165"/>
      <c r="I477" s="165"/>
      <c r="J477" s="165"/>
      <c r="K477" s="77"/>
      <c r="L477" s="77"/>
      <c r="M477" s="82"/>
      <c r="N477" s="196">
        <f>VLOOKUP(M477,'Supporting Documentation'!$A$4:$J$566,10,FALSE)</f>
        <v>0</v>
      </c>
      <c r="O477" s="51"/>
      <c r="P477" s="50"/>
      <c r="Q477" s="157">
        <f>IF(O477="",0,(O477/'PPF Application'!$T$7))</f>
        <v>0</v>
      </c>
      <c r="R477" s="52">
        <f>IF(M477="", 0, (N477/'PPF Application'!$T$7)*O477)</f>
        <v>0</v>
      </c>
      <c r="S477" s="135"/>
      <c r="U477" s="159">
        <f t="shared" si="64"/>
        <v>0</v>
      </c>
      <c r="V477" s="159">
        <f t="shared" si="57"/>
        <v>0</v>
      </c>
      <c r="W477" s="159">
        <f t="shared" si="58"/>
        <v>0</v>
      </c>
      <c r="X477" s="159">
        <f t="shared" si="59"/>
        <v>0</v>
      </c>
      <c r="Y477" s="159">
        <f t="shared" si="60"/>
        <v>0</v>
      </c>
      <c r="Z477" s="11">
        <f t="shared" si="61"/>
        <v>0</v>
      </c>
      <c r="AB477" s="23">
        <f t="shared" si="62"/>
        <v>0</v>
      </c>
      <c r="AC477" s="23">
        <f t="shared" si="63"/>
        <v>0</v>
      </c>
    </row>
    <row r="478" spans="1:29" x14ac:dyDescent="0.2">
      <c r="A478" s="364"/>
      <c r="B478" s="364"/>
      <c r="C478" s="165"/>
      <c r="D478" s="165"/>
      <c r="E478" s="165"/>
      <c r="F478" s="195"/>
      <c r="G478" s="165"/>
      <c r="H478" s="165"/>
      <c r="I478" s="165"/>
      <c r="J478" s="165"/>
      <c r="K478" s="77"/>
      <c r="L478" s="77"/>
      <c r="M478" s="82"/>
      <c r="N478" s="196">
        <f>VLOOKUP(M478,'Supporting Documentation'!$A$4:$J$566,10,FALSE)</f>
        <v>0</v>
      </c>
      <c r="O478" s="51"/>
      <c r="P478" s="50"/>
      <c r="Q478" s="157">
        <f>IF(O478="",0,(O478/'PPF Application'!$T$7))</f>
        <v>0</v>
      </c>
      <c r="R478" s="52">
        <f>IF(M478="", 0, (N478/'PPF Application'!$T$7)*O478)</f>
        <v>0</v>
      </c>
      <c r="S478" s="135"/>
      <c r="U478" s="159">
        <f t="shared" si="64"/>
        <v>0</v>
      </c>
      <c r="V478" s="159">
        <f t="shared" si="57"/>
        <v>0</v>
      </c>
      <c r="W478" s="159">
        <f t="shared" si="58"/>
        <v>0</v>
      </c>
      <c r="X478" s="159">
        <f t="shared" si="59"/>
        <v>0</v>
      </c>
      <c r="Y478" s="159">
        <f t="shared" si="60"/>
        <v>0</v>
      </c>
      <c r="Z478" s="11">
        <f t="shared" si="61"/>
        <v>0</v>
      </c>
      <c r="AB478" s="23">
        <f t="shared" si="62"/>
        <v>0</v>
      </c>
      <c r="AC478" s="23">
        <f t="shared" si="63"/>
        <v>0</v>
      </c>
    </row>
    <row r="479" spans="1:29" x14ac:dyDescent="0.2">
      <c r="A479" s="364"/>
      <c r="B479" s="364"/>
      <c r="C479" s="165"/>
      <c r="D479" s="165"/>
      <c r="E479" s="165"/>
      <c r="F479" s="195"/>
      <c r="G479" s="165"/>
      <c r="H479" s="165"/>
      <c r="I479" s="165"/>
      <c r="J479" s="165"/>
      <c r="K479" s="77"/>
      <c r="L479" s="77"/>
      <c r="M479" s="82"/>
      <c r="N479" s="196">
        <f>VLOOKUP(M479,'Supporting Documentation'!$A$4:$J$566,10,FALSE)</f>
        <v>0</v>
      </c>
      <c r="O479" s="51"/>
      <c r="P479" s="50"/>
      <c r="Q479" s="157">
        <f>IF(O479="",0,(O479/'PPF Application'!$T$7))</f>
        <v>0</v>
      </c>
      <c r="R479" s="52">
        <f>IF(M479="", 0, (N479/'PPF Application'!$T$7)*O479)</f>
        <v>0</v>
      </c>
      <c r="S479" s="135"/>
      <c r="U479" s="159">
        <f t="shared" si="64"/>
        <v>0</v>
      </c>
      <c r="V479" s="159">
        <f t="shared" si="57"/>
        <v>0</v>
      </c>
      <c r="W479" s="159">
        <f t="shared" si="58"/>
        <v>0</v>
      </c>
      <c r="X479" s="159">
        <f t="shared" si="59"/>
        <v>0</v>
      </c>
      <c r="Y479" s="159">
        <f t="shared" si="60"/>
        <v>0</v>
      </c>
      <c r="Z479" s="11">
        <f t="shared" si="61"/>
        <v>0</v>
      </c>
      <c r="AB479" s="23">
        <f t="shared" si="62"/>
        <v>0</v>
      </c>
      <c r="AC479" s="23">
        <f t="shared" si="63"/>
        <v>0</v>
      </c>
    </row>
    <row r="480" spans="1:29" x14ac:dyDescent="0.2">
      <c r="A480" s="364"/>
      <c r="B480" s="364"/>
      <c r="C480" s="165"/>
      <c r="D480" s="165"/>
      <c r="E480" s="165"/>
      <c r="F480" s="195"/>
      <c r="G480" s="165"/>
      <c r="H480" s="165"/>
      <c r="I480" s="165"/>
      <c r="J480" s="165"/>
      <c r="K480" s="77"/>
      <c r="L480" s="77"/>
      <c r="M480" s="82"/>
      <c r="N480" s="196">
        <f>VLOOKUP(M480,'Supporting Documentation'!$A$4:$J$566,10,FALSE)</f>
        <v>0</v>
      </c>
      <c r="O480" s="51"/>
      <c r="P480" s="50"/>
      <c r="Q480" s="157">
        <f>IF(O480="",0,(O480/'PPF Application'!$T$7))</f>
        <v>0</v>
      </c>
      <c r="R480" s="52">
        <f>IF(M480="", 0, (N480/'PPF Application'!$T$7)*O480)</f>
        <v>0</v>
      </c>
      <c r="S480" s="135"/>
      <c r="U480" s="159">
        <f t="shared" si="64"/>
        <v>0</v>
      </c>
      <c r="V480" s="159">
        <f t="shared" si="57"/>
        <v>0</v>
      </c>
      <c r="W480" s="159">
        <f t="shared" si="58"/>
        <v>0</v>
      </c>
      <c r="X480" s="159">
        <f t="shared" si="59"/>
        <v>0</v>
      </c>
      <c r="Y480" s="159">
        <f t="shared" si="60"/>
        <v>0</v>
      </c>
      <c r="Z480" s="11">
        <f t="shared" si="61"/>
        <v>0</v>
      </c>
      <c r="AB480" s="23">
        <f t="shared" si="62"/>
        <v>0</v>
      </c>
      <c r="AC480" s="23">
        <f t="shared" si="63"/>
        <v>0</v>
      </c>
    </row>
    <row r="481" spans="1:29" x14ac:dyDescent="0.2">
      <c r="A481" s="364"/>
      <c r="B481" s="364"/>
      <c r="C481" s="165"/>
      <c r="D481" s="165"/>
      <c r="E481" s="165"/>
      <c r="F481" s="195"/>
      <c r="G481" s="165"/>
      <c r="H481" s="165"/>
      <c r="I481" s="165"/>
      <c r="J481" s="165"/>
      <c r="K481" s="77"/>
      <c r="L481" s="77"/>
      <c r="M481" s="82"/>
      <c r="N481" s="196">
        <f>VLOOKUP(M481,'Supporting Documentation'!$A$4:$J$566,10,FALSE)</f>
        <v>0</v>
      </c>
      <c r="O481" s="51"/>
      <c r="P481" s="50"/>
      <c r="Q481" s="157">
        <f>IF(O481="",0,(O481/'PPF Application'!$T$7))</f>
        <v>0</v>
      </c>
      <c r="R481" s="52">
        <f>IF(M481="", 0, (N481/'PPF Application'!$T$7)*O481)</f>
        <v>0</v>
      </c>
      <c r="S481" s="135"/>
      <c r="U481" s="159">
        <f t="shared" si="64"/>
        <v>0</v>
      </c>
      <c r="V481" s="159">
        <f t="shared" si="57"/>
        <v>0</v>
      </c>
      <c r="W481" s="159">
        <f t="shared" si="58"/>
        <v>0</v>
      </c>
      <c r="X481" s="159">
        <f t="shared" si="59"/>
        <v>0</v>
      </c>
      <c r="Y481" s="159">
        <f t="shared" si="60"/>
        <v>0</v>
      </c>
      <c r="Z481" s="11">
        <f t="shared" si="61"/>
        <v>0</v>
      </c>
      <c r="AB481" s="23">
        <f t="shared" si="62"/>
        <v>0</v>
      </c>
      <c r="AC481" s="23">
        <f t="shared" si="63"/>
        <v>0</v>
      </c>
    </row>
    <row r="482" spans="1:29" x14ac:dyDescent="0.2">
      <c r="A482" s="364"/>
      <c r="B482" s="364"/>
      <c r="C482" s="165"/>
      <c r="D482" s="165"/>
      <c r="E482" s="165"/>
      <c r="F482" s="195"/>
      <c r="G482" s="165"/>
      <c r="H482" s="165"/>
      <c r="I482" s="165"/>
      <c r="J482" s="165"/>
      <c r="K482" s="77"/>
      <c r="L482" s="77"/>
      <c r="M482" s="82"/>
      <c r="N482" s="196">
        <f>VLOOKUP(M482,'Supporting Documentation'!$A$4:$J$566,10,FALSE)</f>
        <v>0</v>
      </c>
      <c r="O482" s="51"/>
      <c r="P482" s="50"/>
      <c r="Q482" s="157">
        <f>IF(O482="",0,(O482/'PPF Application'!$T$7))</f>
        <v>0</v>
      </c>
      <c r="R482" s="52">
        <f>IF(M482="", 0, (N482/'PPF Application'!$T$7)*O482)</f>
        <v>0</v>
      </c>
      <c r="S482" s="135"/>
      <c r="U482" s="159">
        <f t="shared" si="64"/>
        <v>0</v>
      </c>
      <c r="V482" s="159">
        <f t="shared" si="57"/>
        <v>0</v>
      </c>
      <c r="W482" s="159">
        <f t="shared" si="58"/>
        <v>0</v>
      </c>
      <c r="X482" s="159">
        <f t="shared" si="59"/>
        <v>0</v>
      </c>
      <c r="Y482" s="159">
        <f t="shared" si="60"/>
        <v>0</v>
      </c>
      <c r="Z482" s="11">
        <f t="shared" si="61"/>
        <v>0</v>
      </c>
      <c r="AB482" s="23">
        <f t="shared" si="62"/>
        <v>0</v>
      </c>
      <c r="AC482" s="23">
        <f t="shared" si="63"/>
        <v>0</v>
      </c>
    </row>
    <row r="483" spans="1:29" x14ac:dyDescent="0.2">
      <c r="A483" s="364"/>
      <c r="B483" s="364"/>
      <c r="C483" s="165"/>
      <c r="D483" s="165"/>
      <c r="E483" s="165"/>
      <c r="F483" s="195"/>
      <c r="G483" s="165"/>
      <c r="H483" s="165"/>
      <c r="I483" s="165"/>
      <c r="J483" s="165"/>
      <c r="K483" s="77"/>
      <c r="L483" s="77"/>
      <c r="M483" s="82"/>
      <c r="N483" s="196">
        <f>VLOOKUP(M483,'Supporting Documentation'!$A$4:$J$566,10,FALSE)</f>
        <v>0</v>
      </c>
      <c r="O483" s="51"/>
      <c r="P483" s="50"/>
      <c r="Q483" s="157">
        <f>IF(O483="",0,(O483/'PPF Application'!$T$7))</f>
        <v>0</v>
      </c>
      <c r="R483" s="52">
        <f>IF(M483="", 0, (N483/'PPF Application'!$T$7)*O483)</f>
        <v>0</v>
      </c>
      <c r="S483" s="135"/>
      <c r="U483" s="159">
        <f t="shared" si="64"/>
        <v>0</v>
      </c>
      <c r="V483" s="159">
        <f t="shared" si="57"/>
        <v>0</v>
      </c>
      <c r="W483" s="159">
        <f t="shared" si="58"/>
        <v>0</v>
      </c>
      <c r="X483" s="159">
        <f t="shared" si="59"/>
        <v>0</v>
      </c>
      <c r="Y483" s="159">
        <f t="shared" si="60"/>
        <v>0</v>
      </c>
      <c r="Z483" s="11">
        <f t="shared" si="61"/>
        <v>0</v>
      </c>
      <c r="AB483" s="23">
        <f t="shared" si="62"/>
        <v>0</v>
      </c>
      <c r="AC483" s="23">
        <f t="shared" si="63"/>
        <v>0</v>
      </c>
    </row>
    <row r="484" spans="1:29" x14ac:dyDescent="0.2">
      <c r="A484" s="364"/>
      <c r="B484" s="364"/>
      <c r="C484" s="165"/>
      <c r="D484" s="165"/>
      <c r="E484" s="165"/>
      <c r="F484" s="195"/>
      <c r="G484" s="165"/>
      <c r="H484" s="165"/>
      <c r="I484" s="165"/>
      <c r="J484" s="165"/>
      <c r="K484" s="77"/>
      <c r="L484" s="77"/>
      <c r="M484" s="82"/>
      <c r="N484" s="196">
        <f>VLOOKUP(M484,'Supporting Documentation'!$A$4:$J$566,10,FALSE)</f>
        <v>0</v>
      </c>
      <c r="O484" s="51"/>
      <c r="P484" s="50"/>
      <c r="Q484" s="157">
        <f>IF(O484="",0,(O484/'PPF Application'!$T$7))</f>
        <v>0</v>
      </c>
      <c r="R484" s="52">
        <f>IF(M484="", 0, (N484/'PPF Application'!$T$7)*O484)</f>
        <v>0</v>
      </c>
      <c r="S484" s="135"/>
      <c r="U484" s="159">
        <f t="shared" si="64"/>
        <v>0</v>
      </c>
      <c r="V484" s="159">
        <f t="shared" si="57"/>
        <v>0</v>
      </c>
      <c r="W484" s="159">
        <f t="shared" si="58"/>
        <v>0</v>
      </c>
      <c r="X484" s="159">
        <f t="shared" si="59"/>
        <v>0</v>
      </c>
      <c r="Y484" s="159">
        <f t="shared" si="60"/>
        <v>0</v>
      </c>
      <c r="Z484" s="11">
        <f t="shared" si="61"/>
        <v>0</v>
      </c>
      <c r="AB484" s="23">
        <f t="shared" si="62"/>
        <v>0</v>
      </c>
      <c r="AC484" s="23">
        <f t="shared" si="63"/>
        <v>0</v>
      </c>
    </row>
    <row r="485" spans="1:29" x14ac:dyDescent="0.2">
      <c r="A485" s="364"/>
      <c r="B485" s="364"/>
      <c r="C485" s="165"/>
      <c r="D485" s="165"/>
      <c r="E485" s="165"/>
      <c r="F485" s="195"/>
      <c r="G485" s="165"/>
      <c r="H485" s="165"/>
      <c r="I485" s="165"/>
      <c r="J485" s="165"/>
      <c r="K485" s="77"/>
      <c r="L485" s="77"/>
      <c r="M485" s="82"/>
      <c r="N485" s="196">
        <f>VLOOKUP(M485,'Supporting Documentation'!$A$4:$J$566,10,FALSE)</f>
        <v>0</v>
      </c>
      <c r="O485" s="51"/>
      <c r="P485" s="50"/>
      <c r="Q485" s="157">
        <f>IF(O485="",0,(O485/'PPF Application'!$T$7))</f>
        <v>0</v>
      </c>
      <c r="R485" s="52">
        <f>IF(M485="", 0, (N485/'PPF Application'!$T$7)*O485)</f>
        <v>0</v>
      </c>
      <c r="S485" s="135"/>
      <c r="U485" s="159">
        <f t="shared" si="64"/>
        <v>0</v>
      </c>
      <c r="V485" s="159">
        <f t="shared" si="57"/>
        <v>0</v>
      </c>
      <c r="W485" s="159">
        <f t="shared" si="58"/>
        <v>0</v>
      </c>
      <c r="X485" s="159">
        <f t="shared" si="59"/>
        <v>0</v>
      </c>
      <c r="Y485" s="159">
        <f t="shared" si="60"/>
        <v>0</v>
      </c>
      <c r="Z485" s="11">
        <f t="shared" si="61"/>
        <v>0</v>
      </c>
      <c r="AB485" s="23">
        <f t="shared" si="62"/>
        <v>0</v>
      </c>
      <c r="AC485" s="23">
        <f t="shared" si="63"/>
        <v>0</v>
      </c>
    </row>
    <row r="486" spans="1:29" x14ac:dyDescent="0.2">
      <c r="A486" s="364"/>
      <c r="B486" s="364"/>
      <c r="C486" s="165"/>
      <c r="D486" s="165"/>
      <c r="E486" s="165"/>
      <c r="F486" s="195"/>
      <c r="G486" s="165"/>
      <c r="H486" s="165"/>
      <c r="I486" s="165"/>
      <c r="J486" s="165"/>
      <c r="K486" s="77"/>
      <c r="L486" s="77"/>
      <c r="M486" s="82"/>
      <c r="N486" s="196">
        <f>VLOOKUP(M486,'Supporting Documentation'!$A$4:$J$566,10,FALSE)</f>
        <v>0</v>
      </c>
      <c r="O486" s="51"/>
      <c r="P486" s="50"/>
      <c r="Q486" s="157">
        <f>IF(O486="",0,(O486/'PPF Application'!$T$7))</f>
        <v>0</v>
      </c>
      <c r="R486" s="52">
        <f>IF(M486="", 0, (N486/'PPF Application'!$T$7)*O486)</f>
        <v>0</v>
      </c>
      <c r="S486" s="135"/>
      <c r="U486" s="159">
        <f t="shared" si="64"/>
        <v>0</v>
      </c>
      <c r="V486" s="159">
        <f t="shared" si="57"/>
        <v>0</v>
      </c>
      <c r="W486" s="159">
        <f t="shared" si="58"/>
        <v>0</v>
      </c>
      <c r="X486" s="159">
        <f t="shared" si="59"/>
        <v>0</v>
      </c>
      <c r="Y486" s="159">
        <f t="shared" si="60"/>
        <v>0</v>
      </c>
      <c r="Z486" s="11">
        <f t="shared" si="61"/>
        <v>0</v>
      </c>
      <c r="AB486" s="23">
        <f t="shared" si="62"/>
        <v>0</v>
      </c>
      <c r="AC486" s="23">
        <f t="shared" si="63"/>
        <v>0</v>
      </c>
    </row>
    <row r="487" spans="1:29" x14ac:dyDescent="0.2">
      <c r="A487" s="364"/>
      <c r="B487" s="364"/>
      <c r="C487" s="165"/>
      <c r="D487" s="165"/>
      <c r="E487" s="165"/>
      <c r="F487" s="195"/>
      <c r="G487" s="165"/>
      <c r="H487" s="165"/>
      <c r="I487" s="165"/>
      <c r="J487" s="165"/>
      <c r="K487" s="77"/>
      <c r="L487" s="77"/>
      <c r="M487" s="82"/>
      <c r="N487" s="196">
        <f>VLOOKUP(M487,'Supporting Documentation'!$A$4:$J$566,10,FALSE)</f>
        <v>0</v>
      </c>
      <c r="O487" s="51"/>
      <c r="P487" s="50"/>
      <c r="Q487" s="157">
        <f>IF(O487="",0,(O487/'PPF Application'!$T$7))</f>
        <v>0</v>
      </c>
      <c r="R487" s="52">
        <f>IF(M487="", 0, (N487/'PPF Application'!$T$7)*O487)</f>
        <v>0</v>
      </c>
      <c r="S487" s="135"/>
      <c r="U487" s="159">
        <f t="shared" si="64"/>
        <v>0</v>
      </c>
      <c r="V487" s="159">
        <f t="shared" si="57"/>
        <v>0</v>
      </c>
      <c r="W487" s="159">
        <f t="shared" si="58"/>
        <v>0</v>
      </c>
      <c r="X487" s="159">
        <f t="shared" si="59"/>
        <v>0</v>
      </c>
      <c r="Y487" s="159">
        <f t="shared" si="60"/>
        <v>0</v>
      </c>
      <c r="Z487" s="11">
        <f t="shared" si="61"/>
        <v>0</v>
      </c>
      <c r="AB487" s="23">
        <f t="shared" si="62"/>
        <v>0</v>
      </c>
      <c r="AC487" s="23">
        <f t="shared" si="63"/>
        <v>0</v>
      </c>
    </row>
    <row r="488" spans="1:29" x14ac:dyDescent="0.2">
      <c r="A488" s="364"/>
      <c r="B488" s="364"/>
      <c r="C488" s="165"/>
      <c r="D488" s="165"/>
      <c r="E488" s="165"/>
      <c r="F488" s="195"/>
      <c r="G488" s="165"/>
      <c r="H488" s="165"/>
      <c r="I488" s="165"/>
      <c r="J488" s="165"/>
      <c r="K488" s="77"/>
      <c r="L488" s="77"/>
      <c r="M488" s="82"/>
      <c r="N488" s="196">
        <f>VLOOKUP(M488,'Supporting Documentation'!$A$4:$J$566,10,FALSE)</f>
        <v>0</v>
      </c>
      <c r="O488" s="51"/>
      <c r="P488" s="50"/>
      <c r="Q488" s="157">
        <f>IF(O488="",0,(O488/'PPF Application'!$T$7))</f>
        <v>0</v>
      </c>
      <c r="R488" s="52">
        <f>IF(M488="", 0, (N488/'PPF Application'!$T$7)*O488)</f>
        <v>0</v>
      </c>
      <c r="S488" s="135"/>
      <c r="U488" s="159">
        <f t="shared" si="64"/>
        <v>0</v>
      </c>
      <c r="V488" s="159">
        <f t="shared" si="57"/>
        <v>0</v>
      </c>
      <c r="W488" s="159">
        <f t="shared" si="58"/>
        <v>0</v>
      </c>
      <c r="X488" s="159">
        <f t="shared" si="59"/>
        <v>0</v>
      </c>
      <c r="Y488" s="159">
        <f t="shared" si="60"/>
        <v>0</v>
      </c>
      <c r="Z488" s="11">
        <f t="shared" si="61"/>
        <v>0</v>
      </c>
      <c r="AB488" s="23">
        <f t="shared" si="62"/>
        <v>0</v>
      </c>
      <c r="AC488" s="23">
        <f t="shared" si="63"/>
        <v>0</v>
      </c>
    </row>
    <row r="489" spans="1:29" x14ac:dyDescent="0.2">
      <c r="A489" s="364"/>
      <c r="B489" s="364"/>
      <c r="C489" s="165"/>
      <c r="D489" s="165"/>
      <c r="E489" s="165"/>
      <c r="F489" s="195"/>
      <c r="G489" s="165"/>
      <c r="H489" s="165"/>
      <c r="I489" s="165"/>
      <c r="J489" s="165"/>
      <c r="K489" s="77"/>
      <c r="L489" s="77"/>
      <c r="M489" s="82"/>
      <c r="N489" s="196">
        <f>VLOOKUP(M489,'Supporting Documentation'!$A$4:$J$566,10,FALSE)</f>
        <v>0</v>
      </c>
      <c r="O489" s="51"/>
      <c r="P489" s="50"/>
      <c r="Q489" s="157">
        <f>IF(O489="",0,(O489/'PPF Application'!$T$7))</f>
        <v>0</v>
      </c>
      <c r="R489" s="52">
        <f>IF(M489="", 0, (N489/'PPF Application'!$T$7)*O489)</f>
        <v>0</v>
      </c>
      <c r="S489" s="135"/>
      <c r="U489" s="159">
        <f t="shared" si="64"/>
        <v>0</v>
      </c>
      <c r="V489" s="159">
        <f t="shared" si="57"/>
        <v>0</v>
      </c>
      <c r="W489" s="159">
        <f t="shared" si="58"/>
        <v>0</v>
      </c>
      <c r="X489" s="159">
        <f t="shared" si="59"/>
        <v>0</v>
      </c>
      <c r="Y489" s="159">
        <f t="shared" si="60"/>
        <v>0</v>
      </c>
      <c r="Z489" s="11">
        <f t="shared" si="61"/>
        <v>0</v>
      </c>
      <c r="AB489" s="23">
        <f t="shared" si="62"/>
        <v>0</v>
      </c>
      <c r="AC489" s="23">
        <f t="shared" si="63"/>
        <v>0</v>
      </c>
    </row>
    <row r="490" spans="1:29" x14ac:dyDescent="0.2">
      <c r="A490" s="364"/>
      <c r="B490" s="364"/>
      <c r="C490" s="165"/>
      <c r="D490" s="165"/>
      <c r="E490" s="165"/>
      <c r="F490" s="195"/>
      <c r="G490" s="165"/>
      <c r="H490" s="165"/>
      <c r="I490" s="165"/>
      <c r="J490" s="165"/>
      <c r="K490" s="77"/>
      <c r="L490" s="77"/>
      <c r="M490" s="82"/>
      <c r="N490" s="196">
        <f>VLOOKUP(M490,'Supporting Documentation'!$A$4:$J$566,10,FALSE)</f>
        <v>0</v>
      </c>
      <c r="O490" s="51"/>
      <c r="P490" s="50"/>
      <c r="Q490" s="157">
        <f>IF(O490="",0,(O490/'PPF Application'!$T$7))</f>
        <v>0</v>
      </c>
      <c r="R490" s="52">
        <f>IF(M490="", 0, (N490/'PPF Application'!$T$7)*O490)</f>
        <v>0</v>
      </c>
      <c r="S490" s="135"/>
      <c r="U490" s="159">
        <f t="shared" si="64"/>
        <v>0</v>
      </c>
      <c r="V490" s="159">
        <f t="shared" si="57"/>
        <v>0</v>
      </c>
      <c r="W490" s="159">
        <f t="shared" si="58"/>
        <v>0</v>
      </c>
      <c r="X490" s="159">
        <f t="shared" si="59"/>
        <v>0</v>
      </c>
      <c r="Y490" s="159">
        <f t="shared" si="60"/>
        <v>0</v>
      </c>
      <c r="Z490" s="11">
        <f t="shared" si="61"/>
        <v>0</v>
      </c>
      <c r="AB490" s="23">
        <f t="shared" si="62"/>
        <v>0</v>
      </c>
      <c r="AC490" s="23">
        <f t="shared" si="63"/>
        <v>0</v>
      </c>
    </row>
    <row r="491" spans="1:29" x14ac:dyDescent="0.2">
      <c r="A491" s="364"/>
      <c r="B491" s="364"/>
      <c r="C491" s="165"/>
      <c r="D491" s="165"/>
      <c r="E491" s="165"/>
      <c r="F491" s="195"/>
      <c r="G491" s="165"/>
      <c r="H491" s="165"/>
      <c r="I491" s="165"/>
      <c r="J491" s="165"/>
      <c r="K491" s="77"/>
      <c r="L491" s="77"/>
      <c r="M491" s="82"/>
      <c r="N491" s="196">
        <f>VLOOKUP(M491,'Supporting Documentation'!$A$4:$J$566,10,FALSE)</f>
        <v>0</v>
      </c>
      <c r="O491" s="51"/>
      <c r="P491" s="50"/>
      <c r="Q491" s="157">
        <f>IF(O491="",0,(O491/'PPF Application'!$T$7))</f>
        <v>0</v>
      </c>
      <c r="R491" s="52">
        <f>IF(M491="", 0, (N491/'PPF Application'!$T$7)*O491)</f>
        <v>0</v>
      </c>
      <c r="S491" s="135"/>
      <c r="U491" s="159">
        <f t="shared" si="64"/>
        <v>0</v>
      </c>
      <c r="V491" s="159">
        <f t="shared" si="57"/>
        <v>0</v>
      </c>
      <c r="W491" s="159">
        <f t="shared" si="58"/>
        <v>0</v>
      </c>
      <c r="X491" s="159">
        <f t="shared" si="59"/>
        <v>0</v>
      </c>
      <c r="Y491" s="159">
        <f t="shared" si="60"/>
        <v>0</v>
      </c>
      <c r="Z491" s="11">
        <f t="shared" si="61"/>
        <v>0</v>
      </c>
      <c r="AB491" s="23">
        <f t="shared" si="62"/>
        <v>0</v>
      </c>
      <c r="AC491" s="23">
        <f t="shared" si="63"/>
        <v>0</v>
      </c>
    </row>
    <row r="492" spans="1:29" x14ac:dyDescent="0.2">
      <c r="A492" s="364"/>
      <c r="B492" s="364"/>
      <c r="C492" s="165"/>
      <c r="D492" s="165"/>
      <c r="E492" s="165"/>
      <c r="F492" s="195"/>
      <c r="G492" s="165"/>
      <c r="H492" s="165"/>
      <c r="I492" s="165"/>
      <c r="J492" s="165"/>
      <c r="K492" s="77"/>
      <c r="L492" s="77"/>
      <c r="M492" s="82"/>
      <c r="N492" s="196">
        <f>VLOOKUP(M492,'Supporting Documentation'!$A$4:$J$566,10,FALSE)</f>
        <v>0</v>
      </c>
      <c r="O492" s="51"/>
      <c r="P492" s="50"/>
      <c r="Q492" s="157">
        <f>IF(O492="",0,(O492/'PPF Application'!$T$7))</f>
        <v>0</v>
      </c>
      <c r="R492" s="52">
        <f>IF(M492="", 0, (N492/'PPF Application'!$T$7)*O492)</f>
        <v>0</v>
      </c>
      <c r="S492" s="135"/>
      <c r="U492" s="159">
        <f t="shared" si="64"/>
        <v>0</v>
      </c>
      <c r="V492" s="159">
        <f t="shared" si="57"/>
        <v>0</v>
      </c>
      <c r="W492" s="159">
        <f t="shared" si="58"/>
        <v>0</v>
      </c>
      <c r="X492" s="159">
        <f t="shared" si="59"/>
        <v>0</v>
      </c>
      <c r="Y492" s="159">
        <f t="shared" si="60"/>
        <v>0</v>
      </c>
      <c r="Z492" s="11">
        <f t="shared" si="61"/>
        <v>0</v>
      </c>
      <c r="AB492" s="23">
        <f t="shared" si="62"/>
        <v>0</v>
      </c>
      <c r="AC492" s="23">
        <f t="shared" si="63"/>
        <v>0</v>
      </c>
    </row>
    <row r="493" spans="1:29" x14ac:dyDescent="0.2">
      <c r="A493" s="364"/>
      <c r="B493" s="364"/>
      <c r="C493" s="165"/>
      <c r="D493" s="165"/>
      <c r="E493" s="165"/>
      <c r="F493" s="195"/>
      <c r="G493" s="165"/>
      <c r="H493" s="165"/>
      <c r="I493" s="165"/>
      <c r="J493" s="165"/>
      <c r="K493" s="77"/>
      <c r="L493" s="77"/>
      <c r="M493" s="82"/>
      <c r="N493" s="196">
        <f>VLOOKUP(M493,'Supporting Documentation'!$A$4:$J$566,10,FALSE)</f>
        <v>0</v>
      </c>
      <c r="O493" s="51"/>
      <c r="P493" s="50"/>
      <c r="Q493" s="157">
        <f>IF(O493="",0,(O493/'PPF Application'!$T$7))</f>
        <v>0</v>
      </c>
      <c r="R493" s="52">
        <f>IF(M493="", 0, (N493/'PPF Application'!$T$7)*O493)</f>
        <v>0</v>
      </c>
      <c r="S493" s="135"/>
      <c r="U493" s="159">
        <f t="shared" si="64"/>
        <v>0</v>
      </c>
      <c r="V493" s="159">
        <f t="shared" si="57"/>
        <v>0</v>
      </c>
      <c r="W493" s="159">
        <f t="shared" si="58"/>
        <v>0</v>
      </c>
      <c r="X493" s="159">
        <f t="shared" si="59"/>
        <v>0</v>
      </c>
      <c r="Y493" s="159">
        <f t="shared" si="60"/>
        <v>0</v>
      </c>
      <c r="Z493" s="11">
        <f t="shared" si="61"/>
        <v>0</v>
      </c>
      <c r="AB493" s="23">
        <f t="shared" si="62"/>
        <v>0</v>
      </c>
      <c r="AC493" s="23">
        <f t="shared" si="63"/>
        <v>0</v>
      </c>
    </row>
    <row r="494" spans="1:29" x14ac:dyDescent="0.2">
      <c r="A494" s="364"/>
      <c r="B494" s="364"/>
      <c r="C494" s="165"/>
      <c r="D494" s="165"/>
      <c r="E494" s="165"/>
      <c r="F494" s="195"/>
      <c r="G494" s="165"/>
      <c r="H494" s="165"/>
      <c r="I494" s="165"/>
      <c r="J494" s="165"/>
      <c r="K494" s="77"/>
      <c r="L494" s="77"/>
      <c r="M494" s="82"/>
      <c r="N494" s="196">
        <f>VLOOKUP(M494,'Supporting Documentation'!$A$4:$J$566,10,FALSE)</f>
        <v>0</v>
      </c>
      <c r="O494" s="51"/>
      <c r="P494" s="50"/>
      <c r="Q494" s="157">
        <f>IF(O494="",0,(O494/'PPF Application'!$T$7))</f>
        <v>0</v>
      </c>
      <c r="R494" s="52">
        <f>IF(M494="", 0, (N494/'PPF Application'!$T$7)*O494)</f>
        <v>0</v>
      </c>
      <c r="S494" s="135"/>
      <c r="U494" s="159">
        <f t="shared" si="64"/>
        <v>0</v>
      </c>
      <c r="V494" s="159">
        <f t="shared" si="57"/>
        <v>0</v>
      </c>
      <c r="W494" s="159">
        <f t="shared" si="58"/>
        <v>0</v>
      </c>
      <c r="X494" s="159">
        <f t="shared" si="59"/>
        <v>0</v>
      </c>
      <c r="Y494" s="159">
        <f t="shared" si="60"/>
        <v>0</v>
      </c>
      <c r="Z494" s="11">
        <f t="shared" si="61"/>
        <v>0</v>
      </c>
      <c r="AB494" s="23">
        <f t="shared" si="62"/>
        <v>0</v>
      </c>
      <c r="AC494" s="23">
        <f t="shared" si="63"/>
        <v>0</v>
      </c>
    </row>
    <row r="495" spans="1:29" x14ac:dyDescent="0.2">
      <c r="A495" s="364"/>
      <c r="B495" s="364"/>
      <c r="C495" s="165"/>
      <c r="D495" s="165"/>
      <c r="E495" s="165"/>
      <c r="F495" s="195"/>
      <c r="G495" s="165"/>
      <c r="H495" s="165"/>
      <c r="I495" s="165"/>
      <c r="J495" s="165"/>
      <c r="K495" s="77"/>
      <c r="L495" s="77"/>
      <c r="M495" s="82"/>
      <c r="N495" s="196">
        <f>VLOOKUP(M495,'Supporting Documentation'!$A$4:$J$566,10,FALSE)</f>
        <v>0</v>
      </c>
      <c r="O495" s="51"/>
      <c r="P495" s="50"/>
      <c r="Q495" s="157">
        <f>IF(O495="",0,(O495/'PPF Application'!$T$7))</f>
        <v>0</v>
      </c>
      <c r="R495" s="52">
        <f>IF(M495="", 0, (N495/'PPF Application'!$T$7)*O495)</f>
        <v>0</v>
      </c>
      <c r="S495" s="135"/>
      <c r="U495" s="159">
        <f t="shared" si="64"/>
        <v>0</v>
      </c>
      <c r="V495" s="159">
        <f t="shared" si="57"/>
        <v>0</v>
      </c>
      <c r="W495" s="159">
        <f t="shared" si="58"/>
        <v>0</v>
      </c>
      <c r="X495" s="159">
        <f t="shared" si="59"/>
        <v>0</v>
      </c>
      <c r="Y495" s="159">
        <f t="shared" si="60"/>
        <v>0</v>
      </c>
      <c r="Z495" s="11">
        <f t="shared" si="61"/>
        <v>0</v>
      </c>
      <c r="AB495" s="23">
        <f t="shared" si="62"/>
        <v>0</v>
      </c>
      <c r="AC495" s="23">
        <f t="shared" si="63"/>
        <v>0</v>
      </c>
    </row>
    <row r="496" spans="1:29" x14ac:dyDescent="0.2">
      <c r="A496" s="364"/>
      <c r="B496" s="364"/>
      <c r="C496" s="165"/>
      <c r="D496" s="165"/>
      <c r="E496" s="165"/>
      <c r="F496" s="195"/>
      <c r="G496" s="165"/>
      <c r="H496" s="165"/>
      <c r="I496" s="165"/>
      <c r="J496" s="165"/>
      <c r="K496" s="77"/>
      <c r="L496" s="77"/>
      <c r="M496" s="82"/>
      <c r="N496" s="196">
        <f>VLOOKUP(M496,'Supporting Documentation'!$A$4:$J$566,10,FALSE)</f>
        <v>0</v>
      </c>
      <c r="O496" s="51"/>
      <c r="P496" s="50"/>
      <c r="Q496" s="157">
        <f>IF(O496="",0,(O496/'PPF Application'!$T$7))</f>
        <v>0</v>
      </c>
      <c r="R496" s="52">
        <f>IF(M496="", 0, (N496/'PPF Application'!$T$7)*O496)</f>
        <v>0</v>
      </c>
      <c r="S496" s="135"/>
      <c r="U496" s="159">
        <f t="shared" si="64"/>
        <v>0</v>
      </c>
      <c r="V496" s="159">
        <f t="shared" si="57"/>
        <v>0</v>
      </c>
      <c r="W496" s="159">
        <f t="shared" si="58"/>
        <v>0</v>
      </c>
      <c r="X496" s="159">
        <f t="shared" si="59"/>
        <v>0</v>
      </c>
      <c r="Y496" s="159">
        <f t="shared" si="60"/>
        <v>0</v>
      </c>
      <c r="Z496" s="11">
        <f t="shared" si="61"/>
        <v>0</v>
      </c>
      <c r="AB496" s="23">
        <f t="shared" si="62"/>
        <v>0</v>
      </c>
      <c r="AC496" s="23">
        <f t="shared" si="63"/>
        <v>0</v>
      </c>
    </row>
    <row r="497" spans="1:29" x14ac:dyDescent="0.2">
      <c r="A497" s="364"/>
      <c r="B497" s="364"/>
      <c r="C497" s="165"/>
      <c r="D497" s="165"/>
      <c r="E497" s="165"/>
      <c r="F497" s="195"/>
      <c r="G497" s="165"/>
      <c r="H497" s="165"/>
      <c r="I497" s="165"/>
      <c r="J497" s="165"/>
      <c r="K497" s="77"/>
      <c r="L497" s="77"/>
      <c r="M497" s="82"/>
      <c r="N497" s="196">
        <f>VLOOKUP(M497,'Supporting Documentation'!$A$4:$J$566,10,FALSE)</f>
        <v>0</v>
      </c>
      <c r="O497" s="51"/>
      <c r="P497" s="50"/>
      <c r="Q497" s="157">
        <f>IF(O497="",0,(O497/'PPF Application'!$T$7))</f>
        <v>0</v>
      </c>
      <c r="R497" s="52">
        <f>IF(M497="", 0, (N497/'PPF Application'!$T$7)*O497)</f>
        <v>0</v>
      </c>
      <c r="S497" s="135"/>
      <c r="U497" s="159">
        <f t="shared" si="64"/>
        <v>0</v>
      </c>
      <c r="V497" s="159">
        <f t="shared" si="57"/>
        <v>0</v>
      </c>
      <c r="W497" s="159">
        <f t="shared" si="58"/>
        <v>0</v>
      </c>
      <c r="X497" s="159">
        <f t="shared" si="59"/>
        <v>0</v>
      </c>
      <c r="Y497" s="159">
        <f t="shared" si="60"/>
        <v>0</v>
      </c>
      <c r="Z497" s="11">
        <f t="shared" si="61"/>
        <v>0</v>
      </c>
      <c r="AB497" s="23">
        <f t="shared" si="62"/>
        <v>0</v>
      </c>
      <c r="AC497" s="23">
        <f t="shared" si="63"/>
        <v>0</v>
      </c>
    </row>
    <row r="498" spans="1:29" x14ac:dyDescent="0.2">
      <c r="A498" s="364"/>
      <c r="B498" s="364"/>
      <c r="C498" s="165"/>
      <c r="D498" s="165"/>
      <c r="E498" s="165"/>
      <c r="F498" s="195"/>
      <c r="G498" s="165"/>
      <c r="H498" s="165"/>
      <c r="I498" s="165"/>
      <c r="J498" s="165"/>
      <c r="K498" s="77"/>
      <c r="L498" s="77"/>
      <c r="M498" s="82"/>
      <c r="N498" s="196">
        <f>VLOOKUP(M498,'Supporting Documentation'!$A$4:$J$566,10,FALSE)</f>
        <v>0</v>
      </c>
      <c r="O498" s="51"/>
      <c r="P498" s="50"/>
      <c r="Q498" s="157">
        <f>IF(O498="",0,(O498/'PPF Application'!$T$7))</f>
        <v>0</v>
      </c>
      <c r="R498" s="52">
        <f>IF(M498="", 0, (N498/'PPF Application'!$T$7)*O498)</f>
        <v>0</v>
      </c>
      <c r="S498" s="135"/>
      <c r="U498" s="159">
        <f t="shared" si="64"/>
        <v>0</v>
      </c>
      <c r="V498" s="159">
        <f t="shared" si="57"/>
        <v>0</v>
      </c>
      <c r="W498" s="159">
        <f t="shared" si="58"/>
        <v>0</v>
      </c>
      <c r="X498" s="159">
        <f t="shared" si="59"/>
        <v>0</v>
      </c>
      <c r="Y498" s="159">
        <f t="shared" si="60"/>
        <v>0</v>
      </c>
      <c r="Z498" s="11">
        <f t="shared" si="61"/>
        <v>0</v>
      </c>
      <c r="AB498" s="23">
        <f t="shared" si="62"/>
        <v>0</v>
      </c>
      <c r="AC498" s="23">
        <f t="shared" si="63"/>
        <v>0</v>
      </c>
    </row>
    <row r="499" spans="1:29" x14ac:dyDescent="0.2">
      <c r="A499" s="364"/>
      <c r="B499" s="364"/>
      <c r="C499" s="165"/>
      <c r="D499" s="165"/>
      <c r="E499" s="165"/>
      <c r="F499" s="195"/>
      <c r="G499" s="165"/>
      <c r="H499" s="165"/>
      <c r="I499" s="165"/>
      <c r="J499" s="165"/>
      <c r="K499" s="77"/>
      <c r="L499" s="77"/>
      <c r="M499" s="82"/>
      <c r="N499" s="196">
        <f>VLOOKUP(M499,'Supporting Documentation'!$A$4:$J$566,10,FALSE)</f>
        <v>0</v>
      </c>
      <c r="O499" s="51"/>
      <c r="P499" s="50"/>
      <c r="Q499" s="157">
        <f>IF(O499="",0,(O499/'PPF Application'!$T$7))</f>
        <v>0</v>
      </c>
      <c r="R499" s="52">
        <f>IF(M499="", 0, (N499/'PPF Application'!$T$7)*O499)</f>
        <v>0</v>
      </c>
      <c r="S499" s="135"/>
      <c r="U499" s="159">
        <f t="shared" si="64"/>
        <v>0</v>
      </c>
      <c r="V499" s="159">
        <f t="shared" si="57"/>
        <v>0</v>
      </c>
      <c r="W499" s="159">
        <f t="shared" si="58"/>
        <v>0</v>
      </c>
      <c r="X499" s="159">
        <f t="shared" si="59"/>
        <v>0</v>
      </c>
      <c r="Y499" s="159">
        <f t="shared" si="60"/>
        <v>0</v>
      </c>
      <c r="Z499" s="11">
        <f t="shared" si="61"/>
        <v>0</v>
      </c>
      <c r="AB499" s="23">
        <f t="shared" si="62"/>
        <v>0</v>
      </c>
      <c r="AC499" s="23">
        <f t="shared" si="63"/>
        <v>0</v>
      </c>
    </row>
    <row r="500" spans="1:29" x14ac:dyDescent="0.2">
      <c r="A500" s="364"/>
      <c r="B500" s="364"/>
      <c r="C500" s="165"/>
      <c r="D500" s="165"/>
      <c r="E500" s="165"/>
      <c r="F500" s="195"/>
      <c r="G500" s="165"/>
      <c r="H500" s="165"/>
      <c r="I500" s="165"/>
      <c r="J500" s="165"/>
      <c r="K500" s="77"/>
      <c r="L500" s="77"/>
      <c r="M500" s="82"/>
      <c r="N500" s="196">
        <f>VLOOKUP(M500,'Supporting Documentation'!$A$4:$J$566,10,FALSE)</f>
        <v>0</v>
      </c>
      <c r="O500" s="51"/>
      <c r="P500" s="50"/>
      <c r="Q500" s="157">
        <f>IF(O500="",0,(O500/'PPF Application'!$T$7))</f>
        <v>0</v>
      </c>
      <c r="R500" s="52">
        <f>IF(M500="", 0, (N500/'PPF Application'!$T$7)*O500)</f>
        <v>0</v>
      </c>
      <c r="S500" s="135"/>
      <c r="U500" s="159">
        <f t="shared" si="64"/>
        <v>0</v>
      </c>
      <c r="V500" s="159">
        <f t="shared" si="57"/>
        <v>0</v>
      </c>
      <c r="W500" s="159">
        <f t="shared" si="58"/>
        <v>0</v>
      </c>
      <c r="X500" s="159">
        <f t="shared" si="59"/>
        <v>0</v>
      </c>
      <c r="Y500" s="159">
        <f t="shared" si="60"/>
        <v>0</v>
      </c>
      <c r="Z500" s="11">
        <f t="shared" si="61"/>
        <v>0</v>
      </c>
      <c r="AB500" s="23">
        <f t="shared" si="62"/>
        <v>0</v>
      </c>
      <c r="AC500" s="23">
        <f t="shared" si="63"/>
        <v>0</v>
      </c>
    </row>
    <row r="501" spans="1:29" x14ac:dyDescent="0.2">
      <c r="A501" s="364"/>
      <c r="B501" s="364"/>
      <c r="C501" s="165"/>
      <c r="D501" s="165"/>
      <c r="E501" s="165"/>
      <c r="F501" s="195"/>
      <c r="G501" s="165"/>
      <c r="H501" s="165"/>
      <c r="I501" s="165"/>
      <c r="J501" s="165"/>
      <c r="K501" s="77"/>
      <c r="L501" s="77"/>
      <c r="M501" s="82"/>
      <c r="N501" s="196">
        <f>VLOOKUP(M501,'Supporting Documentation'!$A$4:$J$566,10,FALSE)</f>
        <v>0</v>
      </c>
      <c r="O501" s="51"/>
      <c r="P501" s="50"/>
      <c r="Q501" s="157">
        <f>IF(O501="",0,(O501/'PPF Application'!$T$7))</f>
        <v>0</v>
      </c>
      <c r="R501" s="52">
        <f>IF(M501="", 0, (N501/'PPF Application'!$T$7)*O501)</f>
        <v>0</v>
      </c>
      <c r="S501" s="135"/>
      <c r="U501" s="159">
        <f t="shared" si="64"/>
        <v>0</v>
      </c>
      <c r="V501" s="159">
        <f t="shared" si="57"/>
        <v>0</v>
      </c>
      <c r="W501" s="159">
        <f t="shared" si="58"/>
        <v>0</v>
      </c>
      <c r="X501" s="159">
        <f t="shared" si="59"/>
        <v>0</v>
      </c>
      <c r="Y501" s="159">
        <f t="shared" si="60"/>
        <v>0</v>
      </c>
      <c r="Z501" s="11">
        <f t="shared" si="61"/>
        <v>0</v>
      </c>
      <c r="AB501" s="23">
        <f t="shared" si="62"/>
        <v>0</v>
      </c>
      <c r="AC501" s="23">
        <f t="shared" si="63"/>
        <v>0</v>
      </c>
    </row>
    <row r="502" spans="1:29" x14ac:dyDescent="0.2">
      <c r="A502" s="364"/>
      <c r="B502" s="364"/>
      <c r="C502" s="165"/>
      <c r="D502" s="165"/>
      <c r="E502" s="165"/>
      <c r="F502" s="195"/>
      <c r="G502" s="165"/>
      <c r="H502" s="165"/>
      <c r="I502" s="165"/>
      <c r="J502" s="165"/>
      <c r="K502" s="77"/>
      <c r="L502" s="77"/>
      <c r="M502" s="82"/>
      <c r="N502" s="196">
        <f>VLOOKUP(M502,'Supporting Documentation'!$A$4:$J$566,10,FALSE)</f>
        <v>0</v>
      </c>
      <c r="O502" s="51"/>
      <c r="P502" s="50"/>
      <c r="Q502" s="157">
        <f>IF(O502="",0,(O502/'PPF Application'!$T$7))</f>
        <v>0</v>
      </c>
      <c r="R502" s="52">
        <f>IF(M502="", 0, (N502/'PPF Application'!$T$7)*O502)</f>
        <v>0</v>
      </c>
      <c r="S502" s="135"/>
      <c r="U502" s="159">
        <f t="shared" si="64"/>
        <v>0</v>
      </c>
      <c r="V502" s="159">
        <f t="shared" si="57"/>
        <v>0</v>
      </c>
      <c r="W502" s="159">
        <f t="shared" si="58"/>
        <v>0</v>
      </c>
      <c r="X502" s="159">
        <f t="shared" si="59"/>
        <v>0</v>
      </c>
      <c r="Y502" s="159">
        <f t="shared" si="60"/>
        <v>0</v>
      </c>
      <c r="Z502" s="11">
        <f t="shared" si="61"/>
        <v>0</v>
      </c>
      <c r="AB502" s="23">
        <f t="shared" si="62"/>
        <v>0</v>
      </c>
      <c r="AC502" s="23">
        <f t="shared" si="63"/>
        <v>0</v>
      </c>
    </row>
    <row r="503" spans="1:29" x14ac:dyDescent="0.2">
      <c r="A503" s="364"/>
      <c r="B503" s="364"/>
      <c r="C503" s="165"/>
      <c r="D503" s="165"/>
      <c r="E503" s="165"/>
      <c r="F503" s="195"/>
      <c r="G503" s="165"/>
      <c r="H503" s="165"/>
      <c r="I503" s="165"/>
      <c r="J503" s="165"/>
      <c r="K503" s="77"/>
      <c r="L503" s="77"/>
      <c r="M503" s="82"/>
      <c r="N503" s="196">
        <f>VLOOKUP(M503,'Supporting Documentation'!$A$4:$J$566,10,FALSE)</f>
        <v>0</v>
      </c>
      <c r="O503" s="51"/>
      <c r="P503" s="50"/>
      <c r="Q503" s="157">
        <f>IF(O503="",0,(O503/'PPF Application'!$T$7))</f>
        <v>0</v>
      </c>
      <c r="R503" s="52">
        <f>IF(M503="", 0, (N503/'PPF Application'!$T$7)*O503)</f>
        <v>0</v>
      </c>
      <c r="S503" s="135"/>
      <c r="U503" s="159">
        <f t="shared" si="64"/>
        <v>0</v>
      </c>
      <c r="V503" s="159">
        <f t="shared" si="57"/>
        <v>0</v>
      </c>
      <c r="W503" s="159">
        <f t="shared" si="58"/>
        <v>0</v>
      </c>
      <c r="X503" s="159">
        <f t="shared" si="59"/>
        <v>0</v>
      </c>
      <c r="Y503" s="159">
        <f t="shared" si="60"/>
        <v>0</v>
      </c>
      <c r="Z503" s="11">
        <f t="shared" si="61"/>
        <v>0</v>
      </c>
      <c r="AB503" s="23">
        <f t="shared" si="62"/>
        <v>0</v>
      </c>
      <c r="AC503" s="23">
        <f t="shared" si="63"/>
        <v>0</v>
      </c>
    </row>
    <row r="504" spans="1:29" x14ac:dyDescent="0.2">
      <c r="A504" s="364"/>
      <c r="B504" s="364"/>
      <c r="C504" s="165"/>
      <c r="D504" s="165"/>
      <c r="E504" s="165"/>
      <c r="F504" s="195"/>
      <c r="G504" s="165"/>
      <c r="H504" s="165"/>
      <c r="I504" s="165"/>
      <c r="J504" s="165"/>
      <c r="K504" s="77"/>
      <c r="L504" s="77"/>
      <c r="M504" s="82"/>
      <c r="N504" s="196">
        <f>VLOOKUP(M504,'Supporting Documentation'!$A$4:$J$566,10,FALSE)</f>
        <v>0</v>
      </c>
      <c r="O504" s="51"/>
      <c r="P504" s="50"/>
      <c r="Q504" s="157">
        <f>IF(O504="",0,(O504/'PPF Application'!$T$7))</f>
        <v>0</v>
      </c>
      <c r="R504" s="52">
        <f>IF(M504="", 0, (N504/'PPF Application'!$T$7)*O504)</f>
        <v>0</v>
      </c>
      <c r="S504" s="135"/>
      <c r="U504" s="159">
        <f t="shared" si="64"/>
        <v>0</v>
      </c>
      <c r="V504" s="159">
        <f t="shared" si="57"/>
        <v>0</v>
      </c>
      <c r="W504" s="159">
        <f t="shared" si="58"/>
        <v>0</v>
      </c>
      <c r="X504" s="159">
        <f t="shared" si="59"/>
        <v>0</v>
      </c>
      <c r="Y504" s="159">
        <f t="shared" si="60"/>
        <v>0</v>
      </c>
      <c r="Z504" s="11">
        <f t="shared" si="61"/>
        <v>0</v>
      </c>
      <c r="AB504" s="23">
        <f t="shared" si="62"/>
        <v>0</v>
      </c>
      <c r="AC504" s="23">
        <f t="shared" si="63"/>
        <v>0</v>
      </c>
    </row>
    <row r="505" spans="1:29" x14ac:dyDescent="0.2">
      <c r="A505" s="364"/>
      <c r="B505" s="364"/>
      <c r="C505" s="165"/>
      <c r="D505" s="165"/>
      <c r="E505" s="165"/>
      <c r="F505" s="195"/>
      <c r="G505" s="165"/>
      <c r="H505" s="165"/>
      <c r="I505" s="165"/>
      <c r="J505" s="165"/>
      <c r="K505" s="77"/>
      <c r="L505" s="77"/>
      <c r="M505" s="82"/>
      <c r="N505" s="196">
        <f>VLOOKUP(M505,'Supporting Documentation'!$A$4:$J$566,10,FALSE)</f>
        <v>0</v>
      </c>
      <c r="O505" s="51"/>
      <c r="P505" s="50"/>
      <c r="Q505" s="157">
        <f>IF(O505="",0,(O505/'PPF Application'!$T$7))</f>
        <v>0</v>
      </c>
      <c r="R505" s="52">
        <f>IF(M505="", 0, (N505/'PPF Application'!$T$7)*O505)</f>
        <v>0</v>
      </c>
      <c r="S505" s="135"/>
      <c r="U505" s="159">
        <f t="shared" si="64"/>
        <v>0</v>
      </c>
      <c r="V505" s="159">
        <f t="shared" si="57"/>
        <v>0</v>
      </c>
      <c r="W505" s="159">
        <f t="shared" si="58"/>
        <v>0</v>
      </c>
      <c r="X505" s="159">
        <f t="shared" si="59"/>
        <v>0</v>
      </c>
      <c r="Y505" s="159">
        <f t="shared" si="60"/>
        <v>0</v>
      </c>
      <c r="Z505" s="11">
        <f t="shared" si="61"/>
        <v>0</v>
      </c>
      <c r="AB505" s="23">
        <f t="shared" si="62"/>
        <v>0</v>
      </c>
      <c r="AC505" s="23">
        <f t="shared" si="63"/>
        <v>0</v>
      </c>
    </row>
    <row r="506" spans="1:29" x14ac:dyDescent="0.2">
      <c r="A506" s="364"/>
      <c r="B506" s="364"/>
      <c r="C506" s="165"/>
      <c r="D506" s="165"/>
      <c r="E506" s="165"/>
      <c r="F506" s="195"/>
      <c r="G506" s="165"/>
      <c r="H506" s="165"/>
      <c r="I506" s="165"/>
      <c r="J506" s="165"/>
      <c r="K506" s="77"/>
      <c r="L506" s="77"/>
      <c r="M506" s="82"/>
      <c r="N506" s="196">
        <f>VLOOKUP(M506,'Supporting Documentation'!$A$4:$J$566,10,FALSE)</f>
        <v>0</v>
      </c>
      <c r="O506" s="51"/>
      <c r="P506" s="50"/>
      <c r="Q506" s="157">
        <f>IF(O506="",0,(O506/'PPF Application'!$T$7))</f>
        <v>0</v>
      </c>
      <c r="R506" s="52">
        <f>IF(M506="", 0, (N506/'PPF Application'!$T$7)*O506)</f>
        <v>0</v>
      </c>
      <c r="S506" s="135"/>
      <c r="U506" s="159">
        <f t="shared" si="64"/>
        <v>0</v>
      </c>
      <c r="V506" s="159">
        <f t="shared" si="57"/>
        <v>0</v>
      </c>
      <c r="W506" s="159">
        <f t="shared" si="58"/>
        <v>0</v>
      </c>
      <c r="X506" s="159">
        <f t="shared" si="59"/>
        <v>0</v>
      </c>
      <c r="Y506" s="159">
        <f t="shared" si="60"/>
        <v>0</v>
      </c>
      <c r="Z506" s="11">
        <f t="shared" si="61"/>
        <v>0</v>
      </c>
      <c r="AB506" s="23">
        <f t="shared" si="62"/>
        <v>0</v>
      </c>
      <c r="AC506" s="23">
        <f t="shared" si="63"/>
        <v>0</v>
      </c>
    </row>
    <row r="507" spans="1:29" x14ac:dyDescent="0.2">
      <c r="A507" s="364"/>
      <c r="B507" s="364"/>
      <c r="C507" s="165"/>
      <c r="D507" s="165"/>
      <c r="E507" s="165"/>
      <c r="F507" s="195"/>
      <c r="G507" s="165"/>
      <c r="H507" s="165"/>
      <c r="I507" s="165"/>
      <c r="J507" s="165"/>
      <c r="K507" s="77"/>
      <c r="L507" s="77"/>
      <c r="M507" s="82"/>
      <c r="N507" s="196">
        <f>VLOOKUP(M507,'Supporting Documentation'!$A$4:$J$566,10,FALSE)</f>
        <v>0</v>
      </c>
      <c r="O507" s="51"/>
      <c r="P507" s="50"/>
      <c r="Q507" s="157">
        <f>IF(O507="",0,(O507/'PPF Application'!$T$7))</f>
        <v>0</v>
      </c>
      <c r="R507" s="52">
        <f>IF(M507="", 0, (N507/'PPF Application'!$T$7)*O507)</f>
        <v>0</v>
      </c>
      <c r="S507" s="135"/>
      <c r="U507" s="159">
        <f t="shared" si="64"/>
        <v>0</v>
      </c>
      <c r="V507" s="159">
        <f t="shared" si="57"/>
        <v>0</v>
      </c>
      <c r="W507" s="159">
        <f t="shared" si="58"/>
        <v>0</v>
      </c>
      <c r="X507" s="159">
        <f t="shared" si="59"/>
        <v>0</v>
      </c>
      <c r="Y507" s="159">
        <f t="shared" si="60"/>
        <v>0</v>
      </c>
      <c r="Z507" s="11">
        <f t="shared" si="61"/>
        <v>0</v>
      </c>
      <c r="AB507" s="23">
        <f t="shared" si="62"/>
        <v>0</v>
      </c>
      <c r="AC507" s="23">
        <f t="shared" si="63"/>
        <v>0</v>
      </c>
    </row>
    <row r="508" spans="1:29" x14ac:dyDescent="0.2">
      <c r="A508" s="364"/>
      <c r="B508" s="364"/>
      <c r="C508" s="165"/>
      <c r="D508" s="165"/>
      <c r="E508" s="165"/>
      <c r="F508" s="195"/>
      <c r="G508" s="165"/>
      <c r="H508" s="165"/>
      <c r="I508" s="165"/>
      <c r="J508" s="165"/>
      <c r="K508" s="77"/>
      <c r="L508" s="77"/>
      <c r="M508" s="82"/>
      <c r="N508" s="196">
        <f>VLOOKUP(M508,'Supporting Documentation'!$A$4:$J$566,10,FALSE)</f>
        <v>0</v>
      </c>
      <c r="O508" s="51"/>
      <c r="P508" s="50"/>
      <c r="Q508" s="157">
        <f>IF(O508="",0,(O508/'PPF Application'!$T$7))</f>
        <v>0</v>
      </c>
      <c r="R508" s="52">
        <f>IF(M508="", 0, (N508/'PPF Application'!$T$7)*O508)</f>
        <v>0</v>
      </c>
      <c r="S508" s="135"/>
      <c r="U508" s="159">
        <f t="shared" si="64"/>
        <v>0</v>
      </c>
      <c r="V508" s="159">
        <f t="shared" si="57"/>
        <v>0</v>
      </c>
      <c r="W508" s="159">
        <f t="shared" si="58"/>
        <v>0</v>
      </c>
      <c r="X508" s="159">
        <f t="shared" si="59"/>
        <v>0</v>
      </c>
      <c r="Y508" s="159">
        <f t="shared" si="60"/>
        <v>0</v>
      </c>
      <c r="Z508" s="11">
        <f t="shared" si="61"/>
        <v>0</v>
      </c>
      <c r="AB508" s="23">
        <f t="shared" si="62"/>
        <v>0</v>
      </c>
      <c r="AC508" s="23">
        <f t="shared" si="63"/>
        <v>0</v>
      </c>
    </row>
    <row r="509" spans="1:29" x14ac:dyDescent="0.2">
      <c r="A509" s="364"/>
      <c r="B509" s="364"/>
      <c r="C509" s="165"/>
      <c r="D509" s="165"/>
      <c r="E509" s="165"/>
      <c r="F509" s="195"/>
      <c r="G509" s="165"/>
      <c r="H509" s="165"/>
      <c r="I509" s="165"/>
      <c r="J509" s="165"/>
      <c r="K509" s="77"/>
      <c r="L509" s="77"/>
      <c r="M509" s="82"/>
      <c r="N509" s="196">
        <f>VLOOKUP(M509,'Supporting Documentation'!$A$4:$J$566,10,FALSE)</f>
        <v>0</v>
      </c>
      <c r="O509" s="51"/>
      <c r="P509" s="50"/>
      <c r="Q509" s="157">
        <f>IF(O509="",0,(O509/'PPF Application'!$T$7))</f>
        <v>0</v>
      </c>
      <c r="R509" s="52">
        <f>IF(M509="", 0, (N509/'PPF Application'!$T$7)*O509)</f>
        <v>0</v>
      </c>
      <c r="S509" s="135"/>
      <c r="U509" s="159">
        <f t="shared" si="64"/>
        <v>0</v>
      </c>
      <c r="V509" s="159">
        <f t="shared" si="57"/>
        <v>0</v>
      </c>
      <c r="W509" s="159">
        <f t="shared" si="58"/>
        <v>0</v>
      </c>
      <c r="X509" s="159">
        <f t="shared" si="59"/>
        <v>0</v>
      </c>
      <c r="Y509" s="159">
        <f t="shared" si="60"/>
        <v>0</v>
      </c>
      <c r="Z509" s="11">
        <f t="shared" si="61"/>
        <v>0</v>
      </c>
      <c r="AB509" s="23">
        <f t="shared" si="62"/>
        <v>0</v>
      </c>
      <c r="AC509" s="23">
        <f t="shared" si="63"/>
        <v>0</v>
      </c>
    </row>
    <row r="510" spans="1:29" x14ac:dyDescent="0.2">
      <c r="A510" s="364"/>
      <c r="B510" s="364"/>
      <c r="C510" s="165"/>
      <c r="D510" s="165"/>
      <c r="E510" s="165"/>
      <c r="F510" s="195"/>
      <c r="G510" s="165"/>
      <c r="H510" s="165"/>
      <c r="I510" s="165"/>
      <c r="J510" s="165"/>
      <c r="K510" s="77"/>
      <c r="L510" s="77"/>
      <c r="M510" s="82"/>
      <c r="N510" s="196">
        <f>VLOOKUP(M510,'Supporting Documentation'!$A$4:$J$566,10,FALSE)</f>
        <v>0</v>
      </c>
      <c r="O510" s="51"/>
      <c r="P510" s="50"/>
      <c r="Q510" s="157">
        <f>IF(O510="",0,(O510/'PPF Application'!$T$7))</f>
        <v>0</v>
      </c>
      <c r="R510" s="52">
        <f>IF(M510="", 0, (N510/'PPF Application'!$T$7)*O510)</f>
        <v>0</v>
      </c>
      <c r="S510" s="135"/>
      <c r="U510" s="159">
        <f t="shared" si="64"/>
        <v>0</v>
      </c>
      <c r="V510" s="159">
        <f t="shared" si="57"/>
        <v>0</v>
      </c>
      <c r="W510" s="159">
        <f t="shared" si="58"/>
        <v>0</v>
      </c>
      <c r="X510" s="159">
        <f t="shared" si="59"/>
        <v>0</v>
      </c>
      <c r="Y510" s="159">
        <f t="shared" si="60"/>
        <v>0</v>
      </c>
      <c r="Z510" s="11">
        <f t="shared" si="61"/>
        <v>0</v>
      </c>
      <c r="AB510" s="23">
        <f t="shared" si="62"/>
        <v>0</v>
      </c>
      <c r="AC510" s="23">
        <f t="shared" si="63"/>
        <v>0</v>
      </c>
    </row>
    <row r="511" spans="1:29" x14ac:dyDescent="0.2">
      <c r="A511" s="364"/>
      <c r="B511" s="364"/>
      <c r="C511" s="165"/>
      <c r="D511" s="165"/>
      <c r="E511" s="165"/>
      <c r="F511" s="195"/>
      <c r="G511" s="165"/>
      <c r="H511" s="165"/>
      <c r="I511" s="165"/>
      <c r="J511" s="165"/>
      <c r="K511" s="77"/>
      <c r="L511" s="77"/>
      <c r="M511" s="82"/>
      <c r="N511" s="196">
        <f>VLOOKUP(M511,'Supporting Documentation'!$A$4:$J$566,10,FALSE)</f>
        <v>0</v>
      </c>
      <c r="O511" s="51"/>
      <c r="P511" s="50"/>
      <c r="Q511" s="157">
        <f>IF(O511="",0,(O511/'PPF Application'!$T$7))</f>
        <v>0</v>
      </c>
      <c r="R511" s="52">
        <f>IF(M511="", 0, (N511/'PPF Application'!$T$7)*O511)</f>
        <v>0</v>
      </c>
      <c r="S511" s="135"/>
      <c r="U511" s="159">
        <f t="shared" si="64"/>
        <v>0</v>
      </c>
      <c r="V511" s="159">
        <f t="shared" si="57"/>
        <v>0</v>
      </c>
      <c r="W511" s="159">
        <f t="shared" si="58"/>
        <v>0</v>
      </c>
      <c r="X511" s="159">
        <f t="shared" si="59"/>
        <v>0</v>
      </c>
      <c r="Y511" s="159">
        <f t="shared" si="60"/>
        <v>0</v>
      </c>
      <c r="Z511" s="11">
        <f t="shared" si="61"/>
        <v>0</v>
      </c>
      <c r="AB511" s="23">
        <f t="shared" si="62"/>
        <v>0</v>
      </c>
      <c r="AC511" s="23">
        <f t="shared" si="63"/>
        <v>0</v>
      </c>
    </row>
    <row r="512" spans="1:29" x14ac:dyDescent="0.2">
      <c r="A512" s="364"/>
      <c r="B512" s="364"/>
      <c r="C512" s="165"/>
      <c r="D512" s="165"/>
      <c r="E512" s="165"/>
      <c r="F512" s="195"/>
      <c r="G512" s="165"/>
      <c r="H512" s="165"/>
      <c r="I512" s="165"/>
      <c r="J512" s="165"/>
      <c r="K512" s="77"/>
      <c r="L512" s="77"/>
      <c r="M512" s="82"/>
      <c r="N512" s="196">
        <f>VLOOKUP(M512,'Supporting Documentation'!$A$4:$J$566,10,FALSE)</f>
        <v>0</v>
      </c>
      <c r="O512" s="51"/>
      <c r="P512" s="50"/>
      <c r="Q512" s="157">
        <f>IF(O512="",0,(O512/'PPF Application'!$T$7))</f>
        <v>0</v>
      </c>
      <c r="R512" s="52">
        <f>IF(M512="", 0, (N512/'PPF Application'!$T$7)*O512)</f>
        <v>0</v>
      </c>
      <c r="S512" s="135"/>
      <c r="U512" s="159">
        <f t="shared" si="64"/>
        <v>0</v>
      </c>
      <c r="V512" s="159">
        <f t="shared" si="57"/>
        <v>0</v>
      </c>
      <c r="W512" s="159">
        <f t="shared" si="58"/>
        <v>0</v>
      </c>
      <c r="X512" s="159">
        <f t="shared" si="59"/>
        <v>0</v>
      </c>
      <c r="Y512" s="159">
        <f t="shared" si="60"/>
        <v>0</v>
      </c>
      <c r="Z512" s="11">
        <f t="shared" si="61"/>
        <v>0</v>
      </c>
      <c r="AB512" s="23">
        <f t="shared" si="62"/>
        <v>0</v>
      </c>
      <c r="AC512" s="23">
        <f t="shared" si="63"/>
        <v>0</v>
      </c>
    </row>
    <row r="513" spans="1:29" x14ac:dyDescent="0.2">
      <c r="A513" s="364"/>
      <c r="B513" s="364"/>
      <c r="C513" s="165"/>
      <c r="D513" s="165"/>
      <c r="E513" s="165"/>
      <c r="F513" s="195"/>
      <c r="G513" s="165"/>
      <c r="H513" s="165"/>
      <c r="I513" s="165"/>
      <c r="J513" s="165"/>
      <c r="K513" s="77"/>
      <c r="L513" s="77"/>
      <c r="M513" s="82"/>
      <c r="N513" s="196">
        <f>VLOOKUP(M513,'Supporting Documentation'!$A$4:$J$566,10,FALSE)</f>
        <v>0</v>
      </c>
      <c r="O513" s="51"/>
      <c r="P513" s="50"/>
      <c r="Q513" s="157">
        <f>IF(O513="",0,(O513/'PPF Application'!$T$7))</f>
        <v>0</v>
      </c>
      <c r="R513" s="52">
        <f>IF(M513="", 0, (N513/'PPF Application'!$T$7)*O513)</f>
        <v>0</v>
      </c>
      <c r="S513" s="135"/>
      <c r="U513" s="159">
        <f t="shared" si="64"/>
        <v>0</v>
      </c>
      <c r="V513" s="159">
        <f t="shared" si="57"/>
        <v>0</v>
      </c>
      <c r="W513" s="159">
        <f t="shared" si="58"/>
        <v>0</v>
      </c>
      <c r="X513" s="159">
        <f t="shared" si="59"/>
        <v>0</v>
      </c>
      <c r="Y513" s="159">
        <f t="shared" si="60"/>
        <v>0</v>
      </c>
      <c r="Z513" s="11">
        <f t="shared" si="61"/>
        <v>0</v>
      </c>
      <c r="AB513" s="23">
        <f t="shared" si="62"/>
        <v>0</v>
      </c>
      <c r="AC513" s="23">
        <f t="shared" si="63"/>
        <v>0</v>
      </c>
    </row>
    <row r="514" spans="1:29" x14ac:dyDescent="0.2">
      <c r="A514" s="364"/>
      <c r="B514" s="364"/>
      <c r="C514" s="165"/>
      <c r="D514" s="165"/>
      <c r="E514" s="165"/>
      <c r="F514" s="195"/>
      <c r="G514" s="165"/>
      <c r="H514" s="165"/>
      <c r="I514" s="165"/>
      <c r="J514" s="165"/>
      <c r="K514" s="77"/>
      <c r="L514" s="77"/>
      <c r="M514" s="82"/>
      <c r="N514" s="196">
        <f>VLOOKUP(M514,'Supporting Documentation'!$A$4:$J$566,10,FALSE)</f>
        <v>0</v>
      </c>
      <c r="O514" s="51"/>
      <c r="P514" s="50"/>
      <c r="Q514" s="157">
        <f>IF(O514="",0,(O514/'PPF Application'!$T$7))</f>
        <v>0</v>
      </c>
      <c r="R514" s="52">
        <f>IF(M514="", 0, (N514/'PPF Application'!$T$7)*O514)</f>
        <v>0</v>
      </c>
      <c r="S514" s="135"/>
      <c r="U514" s="159">
        <f t="shared" si="64"/>
        <v>0</v>
      </c>
      <c r="V514" s="159">
        <f t="shared" si="57"/>
        <v>0</v>
      </c>
      <c r="W514" s="159">
        <f t="shared" si="58"/>
        <v>0</v>
      </c>
      <c r="X514" s="159">
        <f t="shared" si="59"/>
        <v>0</v>
      </c>
      <c r="Y514" s="159">
        <f t="shared" si="60"/>
        <v>0</v>
      </c>
      <c r="Z514" s="11">
        <f t="shared" si="61"/>
        <v>0</v>
      </c>
      <c r="AB514" s="23">
        <f t="shared" si="62"/>
        <v>0</v>
      </c>
      <c r="AC514" s="23">
        <f t="shared" si="63"/>
        <v>0</v>
      </c>
    </row>
    <row r="515" spans="1:29" x14ac:dyDescent="0.2">
      <c r="A515" s="364"/>
      <c r="B515" s="364"/>
      <c r="C515" s="165"/>
      <c r="D515" s="165"/>
      <c r="E515" s="165"/>
      <c r="F515" s="195"/>
      <c r="G515" s="165"/>
      <c r="H515" s="165"/>
      <c r="I515" s="165"/>
      <c r="J515" s="165"/>
      <c r="K515" s="77"/>
      <c r="L515" s="77"/>
      <c r="M515" s="82"/>
      <c r="N515" s="196">
        <f>VLOOKUP(M515,'Supporting Documentation'!$A$4:$J$566,10,FALSE)</f>
        <v>0</v>
      </c>
      <c r="O515" s="51"/>
      <c r="P515" s="50"/>
      <c r="Q515" s="157">
        <f>IF(O515="",0,(O515/'PPF Application'!$T$7))</f>
        <v>0</v>
      </c>
      <c r="R515" s="52">
        <f>IF(M515="", 0, (N515/'PPF Application'!$T$7)*O515)</f>
        <v>0</v>
      </c>
      <c r="S515" s="135"/>
      <c r="U515" s="159">
        <f t="shared" si="64"/>
        <v>0</v>
      </c>
      <c r="V515" s="159">
        <f t="shared" si="57"/>
        <v>0</v>
      </c>
      <c r="W515" s="159">
        <f t="shared" si="58"/>
        <v>0</v>
      </c>
      <c r="X515" s="159">
        <f t="shared" si="59"/>
        <v>0</v>
      </c>
      <c r="Y515" s="159">
        <f t="shared" si="60"/>
        <v>0</v>
      </c>
      <c r="Z515" s="11">
        <f t="shared" si="61"/>
        <v>0</v>
      </c>
      <c r="AB515" s="23">
        <f t="shared" si="62"/>
        <v>0</v>
      </c>
      <c r="AC515" s="23">
        <f t="shared" si="63"/>
        <v>0</v>
      </c>
    </row>
    <row r="516" spans="1:29" x14ac:dyDescent="0.2">
      <c r="A516" s="364"/>
      <c r="B516" s="364"/>
      <c r="C516" s="165"/>
      <c r="D516" s="165"/>
      <c r="E516" s="165"/>
      <c r="F516" s="195"/>
      <c r="G516" s="165"/>
      <c r="H516" s="165"/>
      <c r="I516" s="165"/>
      <c r="J516" s="165"/>
      <c r="K516" s="77"/>
      <c r="L516" s="77"/>
      <c r="M516" s="82"/>
      <c r="N516" s="196">
        <f>VLOOKUP(M516,'Supporting Documentation'!$A$4:$J$566,10,FALSE)</f>
        <v>0</v>
      </c>
      <c r="O516" s="51"/>
      <c r="P516" s="50"/>
      <c r="Q516" s="157">
        <f>IF(O516="",0,(O516/'PPF Application'!$T$7))</f>
        <v>0</v>
      </c>
      <c r="R516" s="52">
        <f>IF(M516="", 0, (N516/'PPF Application'!$T$7)*O516)</f>
        <v>0</v>
      </c>
      <c r="S516" s="135"/>
      <c r="U516" s="159">
        <f t="shared" si="64"/>
        <v>0</v>
      </c>
      <c r="V516" s="159">
        <f t="shared" si="57"/>
        <v>0</v>
      </c>
      <c r="W516" s="159">
        <f t="shared" si="58"/>
        <v>0</v>
      </c>
      <c r="X516" s="159">
        <f t="shared" si="59"/>
        <v>0</v>
      </c>
      <c r="Y516" s="159">
        <f t="shared" si="60"/>
        <v>0</v>
      </c>
      <c r="Z516" s="11">
        <f t="shared" si="61"/>
        <v>0</v>
      </c>
      <c r="AB516" s="23">
        <f t="shared" si="62"/>
        <v>0</v>
      </c>
      <c r="AC516" s="23">
        <f t="shared" si="63"/>
        <v>0</v>
      </c>
    </row>
    <row r="517" spans="1:29" x14ac:dyDescent="0.2">
      <c r="A517" s="364"/>
      <c r="B517" s="364"/>
      <c r="C517" s="165"/>
      <c r="D517" s="165"/>
      <c r="E517" s="165"/>
      <c r="F517" s="195"/>
      <c r="G517" s="165"/>
      <c r="H517" s="165"/>
      <c r="I517" s="165"/>
      <c r="J517" s="165"/>
      <c r="K517" s="77"/>
      <c r="L517" s="77"/>
      <c r="M517" s="82"/>
      <c r="N517" s="196">
        <f>VLOOKUP(M517,'Supporting Documentation'!$A$4:$J$566,10,FALSE)</f>
        <v>0</v>
      </c>
      <c r="O517" s="51"/>
      <c r="P517" s="50"/>
      <c r="Q517" s="157">
        <f>IF(O517="",0,(O517/'PPF Application'!$T$7))</f>
        <v>0</v>
      </c>
      <c r="R517" s="52">
        <f>IF(M517="", 0, (N517/'PPF Application'!$T$7)*O517)</f>
        <v>0</v>
      </c>
      <c r="S517" s="135"/>
      <c r="U517" s="159">
        <f t="shared" si="64"/>
        <v>0</v>
      </c>
      <c r="V517" s="159">
        <f t="shared" si="57"/>
        <v>0</v>
      </c>
      <c r="W517" s="159">
        <f t="shared" si="58"/>
        <v>0</v>
      </c>
      <c r="X517" s="159">
        <f t="shared" si="59"/>
        <v>0</v>
      </c>
      <c r="Y517" s="159">
        <f t="shared" si="60"/>
        <v>0</v>
      </c>
      <c r="Z517" s="11">
        <f t="shared" si="61"/>
        <v>0</v>
      </c>
      <c r="AB517" s="23">
        <f t="shared" si="62"/>
        <v>0</v>
      </c>
      <c r="AC517" s="23">
        <f t="shared" si="63"/>
        <v>0</v>
      </c>
    </row>
    <row r="518" spans="1:29" x14ac:dyDescent="0.2">
      <c r="A518" s="364"/>
      <c r="B518" s="364"/>
      <c r="C518" s="165"/>
      <c r="D518" s="165"/>
      <c r="E518" s="165"/>
      <c r="F518" s="195"/>
      <c r="G518" s="165"/>
      <c r="H518" s="165"/>
      <c r="I518" s="165"/>
      <c r="J518" s="165"/>
      <c r="K518" s="77"/>
      <c r="L518" s="77"/>
      <c r="M518" s="82"/>
      <c r="N518" s="196">
        <f>VLOOKUP(M518,'Supporting Documentation'!$A$4:$J$566,10,FALSE)</f>
        <v>0</v>
      </c>
      <c r="O518" s="51"/>
      <c r="P518" s="50"/>
      <c r="Q518" s="157">
        <f>IF(O518="",0,(O518/'PPF Application'!$T$7))</f>
        <v>0</v>
      </c>
      <c r="R518" s="52">
        <f>IF(M518="", 0, (N518/'PPF Application'!$T$7)*O518)</f>
        <v>0</v>
      </c>
      <c r="S518" s="135"/>
      <c r="U518" s="159">
        <f t="shared" si="64"/>
        <v>0</v>
      </c>
      <c r="V518" s="159">
        <f t="shared" ref="V518:V581" si="65">IF(AND(C518="x",G518="x"),1,0)</f>
        <v>0</v>
      </c>
      <c r="W518" s="159">
        <f t="shared" ref="W518:W581" si="66">IF(AND(D518="x",G518="x"),1,0)</f>
        <v>0</v>
      </c>
      <c r="X518" s="159">
        <f t="shared" ref="X518:X581" si="67">IF(AND(E518="x",G518="x"),1,0)</f>
        <v>0</v>
      </c>
      <c r="Y518" s="159">
        <f t="shared" ref="Y518:Y581" si="68">IF(OR(M518="UNK",M518="TPR",M518="ORP",M518="INC",M518="OTS"),1,0)</f>
        <v>0</v>
      </c>
      <c r="Z518" s="11">
        <f t="shared" ref="Z518:Z581" si="69">IF((AND(AND(AND(K518&lt;=$AA$5,L518&gt;=$AA$5,K518&lt;&gt;"",G518&lt;&gt;"")))),1,0)</f>
        <v>0</v>
      </c>
      <c r="AB518" s="23">
        <f t="shared" ref="AB518:AB581" si="70">IF(H518="x",Q518,0)</f>
        <v>0</v>
      </c>
      <c r="AC518" s="23">
        <f t="shared" ref="AC518:AC581" si="71">IF(P518="x", Q518, 0)</f>
        <v>0</v>
      </c>
    </row>
    <row r="519" spans="1:29" x14ac:dyDescent="0.2">
      <c r="A519" s="364"/>
      <c r="B519" s="364"/>
      <c r="C519" s="165"/>
      <c r="D519" s="165"/>
      <c r="E519" s="165"/>
      <c r="F519" s="195"/>
      <c r="G519" s="165"/>
      <c r="H519" s="165"/>
      <c r="I519" s="165"/>
      <c r="J519" s="165"/>
      <c r="K519" s="77"/>
      <c r="L519" s="77"/>
      <c r="M519" s="82"/>
      <c r="N519" s="196">
        <f>VLOOKUP(M519,'Supporting Documentation'!$A$4:$J$566,10,FALSE)</f>
        <v>0</v>
      </c>
      <c r="O519" s="51"/>
      <c r="P519" s="50"/>
      <c r="Q519" s="157">
        <f>IF(O519="",0,(O519/'PPF Application'!$T$7))</f>
        <v>0</v>
      </c>
      <c r="R519" s="52">
        <f>IF(M519="", 0, (N519/'PPF Application'!$T$7)*O519)</f>
        <v>0</v>
      </c>
      <c r="S519" s="135"/>
      <c r="U519" s="159">
        <f t="shared" ref="U519:U582" si="72">IF(AND(A519="x",G519="x"),1,0)</f>
        <v>0</v>
      </c>
      <c r="V519" s="159">
        <f t="shared" si="65"/>
        <v>0</v>
      </c>
      <c r="W519" s="159">
        <f t="shared" si="66"/>
        <v>0</v>
      </c>
      <c r="X519" s="159">
        <f t="shared" si="67"/>
        <v>0</v>
      </c>
      <c r="Y519" s="159">
        <f t="shared" si="68"/>
        <v>0</v>
      </c>
      <c r="Z519" s="11">
        <f t="shared" si="69"/>
        <v>0</v>
      </c>
      <c r="AB519" s="23">
        <f t="shared" si="70"/>
        <v>0</v>
      </c>
      <c r="AC519" s="23">
        <f t="shared" si="71"/>
        <v>0</v>
      </c>
    </row>
    <row r="520" spans="1:29" x14ac:dyDescent="0.2">
      <c r="A520" s="364"/>
      <c r="B520" s="364"/>
      <c r="C520" s="165"/>
      <c r="D520" s="165"/>
      <c r="E520" s="165"/>
      <c r="F520" s="195"/>
      <c r="G520" s="165"/>
      <c r="H520" s="165"/>
      <c r="I520" s="165"/>
      <c r="J520" s="165"/>
      <c r="K520" s="77"/>
      <c r="L520" s="77"/>
      <c r="M520" s="82"/>
      <c r="N520" s="196">
        <f>VLOOKUP(M520,'Supporting Documentation'!$A$4:$J$566,10,FALSE)</f>
        <v>0</v>
      </c>
      <c r="O520" s="51"/>
      <c r="P520" s="50"/>
      <c r="Q520" s="157">
        <f>IF(O520="",0,(O520/'PPF Application'!$T$7))</f>
        <v>0</v>
      </c>
      <c r="R520" s="52">
        <f>IF(M520="", 0, (N520/'PPF Application'!$T$7)*O520)</f>
        <v>0</v>
      </c>
      <c r="S520" s="135"/>
      <c r="U520" s="159">
        <f t="shared" si="72"/>
        <v>0</v>
      </c>
      <c r="V520" s="159">
        <f t="shared" si="65"/>
        <v>0</v>
      </c>
      <c r="W520" s="159">
        <f t="shared" si="66"/>
        <v>0</v>
      </c>
      <c r="X520" s="159">
        <f t="shared" si="67"/>
        <v>0</v>
      </c>
      <c r="Y520" s="159">
        <f t="shared" si="68"/>
        <v>0</v>
      </c>
      <c r="Z520" s="11">
        <f t="shared" si="69"/>
        <v>0</v>
      </c>
      <c r="AB520" s="23">
        <f t="shared" si="70"/>
        <v>0</v>
      </c>
      <c r="AC520" s="23">
        <f t="shared" si="71"/>
        <v>0</v>
      </c>
    </row>
    <row r="521" spans="1:29" x14ac:dyDescent="0.2">
      <c r="A521" s="364"/>
      <c r="B521" s="364"/>
      <c r="C521" s="165"/>
      <c r="D521" s="165"/>
      <c r="E521" s="165"/>
      <c r="F521" s="195"/>
      <c r="G521" s="165"/>
      <c r="H521" s="165"/>
      <c r="I521" s="165"/>
      <c r="J521" s="165"/>
      <c r="K521" s="77"/>
      <c r="L521" s="77"/>
      <c r="M521" s="82"/>
      <c r="N521" s="196">
        <f>VLOOKUP(M521,'Supporting Documentation'!$A$4:$J$566,10,FALSE)</f>
        <v>0</v>
      </c>
      <c r="O521" s="51"/>
      <c r="P521" s="50"/>
      <c r="Q521" s="157">
        <f>IF(O521="",0,(O521/'PPF Application'!$T$7))</f>
        <v>0</v>
      </c>
      <c r="R521" s="52">
        <f>IF(M521="", 0, (N521/'PPF Application'!$T$7)*O521)</f>
        <v>0</v>
      </c>
      <c r="S521" s="135"/>
      <c r="U521" s="159">
        <f t="shared" si="72"/>
        <v>0</v>
      </c>
      <c r="V521" s="159">
        <f t="shared" si="65"/>
        <v>0</v>
      </c>
      <c r="W521" s="159">
        <f t="shared" si="66"/>
        <v>0</v>
      </c>
      <c r="X521" s="159">
        <f t="shared" si="67"/>
        <v>0</v>
      </c>
      <c r="Y521" s="159">
        <f t="shared" si="68"/>
        <v>0</v>
      </c>
      <c r="Z521" s="11">
        <f t="shared" si="69"/>
        <v>0</v>
      </c>
      <c r="AB521" s="23">
        <f t="shared" si="70"/>
        <v>0</v>
      </c>
      <c r="AC521" s="23">
        <f t="shared" si="71"/>
        <v>0</v>
      </c>
    </row>
    <row r="522" spans="1:29" x14ac:dyDescent="0.2">
      <c r="A522" s="364"/>
      <c r="B522" s="364"/>
      <c r="C522" s="165"/>
      <c r="D522" s="165"/>
      <c r="E522" s="165"/>
      <c r="F522" s="195"/>
      <c r="G522" s="165"/>
      <c r="H522" s="165"/>
      <c r="I522" s="165"/>
      <c r="J522" s="165"/>
      <c r="K522" s="77"/>
      <c r="L522" s="77"/>
      <c r="M522" s="82"/>
      <c r="N522" s="196">
        <f>VLOOKUP(M522,'Supporting Documentation'!$A$4:$J$566,10,FALSE)</f>
        <v>0</v>
      </c>
      <c r="O522" s="51"/>
      <c r="P522" s="50"/>
      <c r="Q522" s="157">
        <f>IF(O522="",0,(O522/'PPF Application'!$T$7))</f>
        <v>0</v>
      </c>
      <c r="R522" s="52">
        <f>IF(M522="", 0, (N522/'PPF Application'!$T$7)*O522)</f>
        <v>0</v>
      </c>
      <c r="S522" s="135"/>
      <c r="U522" s="159">
        <f t="shared" si="72"/>
        <v>0</v>
      </c>
      <c r="V522" s="159">
        <f t="shared" si="65"/>
        <v>0</v>
      </c>
      <c r="W522" s="159">
        <f t="shared" si="66"/>
        <v>0</v>
      </c>
      <c r="X522" s="159">
        <f t="shared" si="67"/>
        <v>0</v>
      </c>
      <c r="Y522" s="159">
        <f t="shared" si="68"/>
        <v>0</v>
      </c>
      <c r="Z522" s="11">
        <f t="shared" si="69"/>
        <v>0</v>
      </c>
      <c r="AB522" s="23">
        <f t="shared" si="70"/>
        <v>0</v>
      </c>
      <c r="AC522" s="23">
        <f t="shared" si="71"/>
        <v>0</v>
      </c>
    </row>
    <row r="523" spans="1:29" x14ac:dyDescent="0.2">
      <c r="A523" s="364"/>
      <c r="B523" s="364"/>
      <c r="C523" s="165"/>
      <c r="D523" s="165"/>
      <c r="E523" s="165"/>
      <c r="F523" s="195"/>
      <c r="G523" s="165"/>
      <c r="H523" s="165"/>
      <c r="I523" s="165"/>
      <c r="J523" s="165"/>
      <c r="K523" s="77"/>
      <c r="L523" s="77"/>
      <c r="M523" s="82"/>
      <c r="N523" s="196">
        <f>VLOOKUP(M523,'Supporting Documentation'!$A$4:$J$566,10,FALSE)</f>
        <v>0</v>
      </c>
      <c r="O523" s="51"/>
      <c r="P523" s="50"/>
      <c r="Q523" s="157">
        <f>IF(O523="",0,(O523/'PPF Application'!$T$7))</f>
        <v>0</v>
      </c>
      <c r="R523" s="52">
        <f>IF(M523="", 0, (N523/'PPF Application'!$T$7)*O523)</f>
        <v>0</v>
      </c>
      <c r="S523" s="135"/>
      <c r="U523" s="159">
        <f t="shared" si="72"/>
        <v>0</v>
      </c>
      <c r="V523" s="159">
        <f t="shared" si="65"/>
        <v>0</v>
      </c>
      <c r="W523" s="159">
        <f t="shared" si="66"/>
        <v>0</v>
      </c>
      <c r="X523" s="159">
        <f t="shared" si="67"/>
        <v>0</v>
      </c>
      <c r="Y523" s="159">
        <f t="shared" si="68"/>
        <v>0</v>
      </c>
      <c r="Z523" s="11">
        <f t="shared" si="69"/>
        <v>0</v>
      </c>
      <c r="AB523" s="23">
        <f t="shared" si="70"/>
        <v>0</v>
      </c>
      <c r="AC523" s="23">
        <f t="shared" si="71"/>
        <v>0</v>
      </c>
    </row>
    <row r="524" spans="1:29" x14ac:dyDescent="0.2">
      <c r="A524" s="364"/>
      <c r="B524" s="364"/>
      <c r="C524" s="165"/>
      <c r="D524" s="165"/>
      <c r="E524" s="165"/>
      <c r="F524" s="195"/>
      <c r="G524" s="165"/>
      <c r="H524" s="165"/>
      <c r="I524" s="165"/>
      <c r="J524" s="165"/>
      <c r="K524" s="77"/>
      <c r="L524" s="77"/>
      <c r="M524" s="82"/>
      <c r="N524" s="196">
        <f>VLOOKUP(M524,'Supporting Documentation'!$A$4:$J$566,10,FALSE)</f>
        <v>0</v>
      </c>
      <c r="O524" s="51"/>
      <c r="P524" s="50"/>
      <c r="Q524" s="157">
        <f>IF(O524="",0,(O524/'PPF Application'!$T$7))</f>
        <v>0</v>
      </c>
      <c r="R524" s="52">
        <f>IF(M524="", 0, (N524/'PPF Application'!$T$7)*O524)</f>
        <v>0</v>
      </c>
      <c r="S524" s="135"/>
      <c r="U524" s="159">
        <f t="shared" si="72"/>
        <v>0</v>
      </c>
      <c r="V524" s="159">
        <f t="shared" si="65"/>
        <v>0</v>
      </c>
      <c r="W524" s="159">
        <f t="shared" si="66"/>
        <v>0</v>
      </c>
      <c r="X524" s="159">
        <f t="shared" si="67"/>
        <v>0</v>
      </c>
      <c r="Y524" s="159">
        <f t="shared" si="68"/>
        <v>0</v>
      </c>
      <c r="Z524" s="11">
        <f t="shared" si="69"/>
        <v>0</v>
      </c>
      <c r="AB524" s="23">
        <f t="shared" si="70"/>
        <v>0</v>
      </c>
      <c r="AC524" s="23">
        <f t="shared" si="71"/>
        <v>0</v>
      </c>
    </row>
    <row r="525" spans="1:29" x14ac:dyDescent="0.2">
      <c r="A525" s="364"/>
      <c r="B525" s="364"/>
      <c r="C525" s="165"/>
      <c r="D525" s="165"/>
      <c r="E525" s="165"/>
      <c r="F525" s="195"/>
      <c r="G525" s="165"/>
      <c r="H525" s="165"/>
      <c r="I525" s="165"/>
      <c r="J525" s="165"/>
      <c r="K525" s="77"/>
      <c r="L525" s="77"/>
      <c r="M525" s="82"/>
      <c r="N525" s="196">
        <f>VLOOKUP(M525,'Supporting Documentation'!$A$4:$J$566,10,FALSE)</f>
        <v>0</v>
      </c>
      <c r="O525" s="51"/>
      <c r="P525" s="50"/>
      <c r="Q525" s="157">
        <f>IF(O525="",0,(O525/'PPF Application'!$T$7))</f>
        <v>0</v>
      </c>
      <c r="R525" s="52">
        <f>IF(M525="", 0, (N525/'PPF Application'!$T$7)*O525)</f>
        <v>0</v>
      </c>
      <c r="S525" s="135"/>
      <c r="U525" s="159">
        <f t="shared" si="72"/>
        <v>0</v>
      </c>
      <c r="V525" s="159">
        <f t="shared" si="65"/>
        <v>0</v>
      </c>
      <c r="W525" s="159">
        <f t="shared" si="66"/>
        <v>0</v>
      </c>
      <c r="X525" s="159">
        <f t="shared" si="67"/>
        <v>0</v>
      </c>
      <c r="Y525" s="159">
        <f t="shared" si="68"/>
        <v>0</v>
      </c>
      <c r="Z525" s="11">
        <f t="shared" si="69"/>
        <v>0</v>
      </c>
      <c r="AB525" s="23">
        <f t="shared" si="70"/>
        <v>0</v>
      </c>
      <c r="AC525" s="23">
        <f t="shared" si="71"/>
        <v>0</v>
      </c>
    </row>
    <row r="526" spans="1:29" x14ac:dyDescent="0.2">
      <c r="A526" s="364"/>
      <c r="B526" s="364"/>
      <c r="C526" s="165"/>
      <c r="D526" s="165"/>
      <c r="E526" s="165"/>
      <c r="F526" s="195"/>
      <c r="G526" s="165"/>
      <c r="H526" s="165"/>
      <c r="I526" s="165"/>
      <c r="J526" s="165"/>
      <c r="K526" s="77"/>
      <c r="L526" s="77"/>
      <c r="M526" s="82"/>
      <c r="N526" s="196">
        <f>VLOOKUP(M526,'Supporting Documentation'!$A$4:$J$566,10,FALSE)</f>
        <v>0</v>
      </c>
      <c r="O526" s="51"/>
      <c r="P526" s="50"/>
      <c r="Q526" s="157">
        <f>IF(O526="",0,(O526/'PPF Application'!$T$7))</f>
        <v>0</v>
      </c>
      <c r="R526" s="52">
        <f>IF(M526="", 0, (N526/'PPF Application'!$T$7)*O526)</f>
        <v>0</v>
      </c>
      <c r="S526" s="135"/>
      <c r="U526" s="159">
        <f t="shared" si="72"/>
        <v>0</v>
      </c>
      <c r="V526" s="159">
        <f t="shared" si="65"/>
        <v>0</v>
      </c>
      <c r="W526" s="159">
        <f t="shared" si="66"/>
        <v>0</v>
      </c>
      <c r="X526" s="159">
        <f t="shared" si="67"/>
        <v>0</v>
      </c>
      <c r="Y526" s="159">
        <f t="shared" si="68"/>
        <v>0</v>
      </c>
      <c r="Z526" s="11">
        <f t="shared" si="69"/>
        <v>0</v>
      </c>
      <c r="AB526" s="23">
        <f t="shared" si="70"/>
        <v>0</v>
      </c>
      <c r="AC526" s="23">
        <f t="shared" si="71"/>
        <v>0</v>
      </c>
    </row>
    <row r="527" spans="1:29" x14ac:dyDescent="0.2">
      <c r="A527" s="364"/>
      <c r="B527" s="364"/>
      <c r="C527" s="165"/>
      <c r="D527" s="165"/>
      <c r="E527" s="165"/>
      <c r="F527" s="195"/>
      <c r="G527" s="165"/>
      <c r="H527" s="165"/>
      <c r="I527" s="165"/>
      <c r="J527" s="165"/>
      <c r="K527" s="77"/>
      <c r="L527" s="77"/>
      <c r="M527" s="82"/>
      <c r="N527" s="196">
        <f>VLOOKUP(M527,'Supporting Documentation'!$A$4:$J$566,10,FALSE)</f>
        <v>0</v>
      </c>
      <c r="O527" s="51"/>
      <c r="P527" s="50"/>
      <c r="Q527" s="157">
        <f>IF(O527="",0,(O527/'PPF Application'!$T$7))</f>
        <v>0</v>
      </c>
      <c r="R527" s="52">
        <f>IF(M527="", 0, (N527/'PPF Application'!$T$7)*O527)</f>
        <v>0</v>
      </c>
      <c r="S527" s="135"/>
      <c r="U527" s="159">
        <f t="shared" si="72"/>
        <v>0</v>
      </c>
      <c r="V527" s="159">
        <f t="shared" si="65"/>
        <v>0</v>
      </c>
      <c r="W527" s="159">
        <f t="shared" si="66"/>
        <v>0</v>
      </c>
      <c r="X527" s="159">
        <f t="shared" si="67"/>
        <v>0</v>
      </c>
      <c r="Y527" s="159">
        <f t="shared" si="68"/>
        <v>0</v>
      </c>
      <c r="Z527" s="11">
        <f t="shared" si="69"/>
        <v>0</v>
      </c>
      <c r="AB527" s="23">
        <f t="shared" si="70"/>
        <v>0</v>
      </c>
      <c r="AC527" s="23">
        <f t="shared" si="71"/>
        <v>0</v>
      </c>
    </row>
    <row r="528" spans="1:29" x14ac:dyDescent="0.2">
      <c r="A528" s="364"/>
      <c r="B528" s="364"/>
      <c r="C528" s="165"/>
      <c r="D528" s="165"/>
      <c r="E528" s="165"/>
      <c r="F528" s="195"/>
      <c r="G528" s="165"/>
      <c r="H528" s="165"/>
      <c r="I528" s="165"/>
      <c r="J528" s="165"/>
      <c r="K528" s="77"/>
      <c r="L528" s="77"/>
      <c r="M528" s="82"/>
      <c r="N528" s="196">
        <f>VLOOKUP(M528,'Supporting Documentation'!$A$4:$J$566,10,FALSE)</f>
        <v>0</v>
      </c>
      <c r="O528" s="51"/>
      <c r="P528" s="50"/>
      <c r="Q528" s="157">
        <f>IF(O528="",0,(O528/'PPF Application'!$T$7))</f>
        <v>0</v>
      </c>
      <c r="R528" s="52">
        <f>IF(M528="", 0, (N528/'PPF Application'!$T$7)*O528)</f>
        <v>0</v>
      </c>
      <c r="S528" s="135"/>
      <c r="U528" s="159">
        <f t="shared" si="72"/>
        <v>0</v>
      </c>
      <c r="V528" s="159">
        <f t="shared" si="65"/>
        <v>0</v>
      </c>
      <c r="W528" s="159">
        <f t="shared" si="66"/>
        <v>0</v>
      </c>
      <c r="X528" s="159">
        <f t="shared" si="67"/>
        <v>0</v>
      </c>
      <c r="Y528" s="159">
        <f t="shared" si="68"/>
        <v>0</v>
      </c>
      <c r="Z528" s="11">
        <f t="shared" si="69"/>
        <v>0</v>
      </c>
      <c r="AB528" s="23">
        <f t="shared" si="70"/>
        <v>0</v>
      </c>
      <c r="AC528" s="23">
        <f t="shared" si="71"/>
        <v>0</v>
      </c>
    </row>
    <row r="529" spans="1:29" x14ac:dyDescent="0.2">
      <c r="A529" s="364"/>
      <c r="B529" s="364"/>
      <c r="C529" s="165"/>
      <c r="D529" s="165"/>
      <c r="E529" s="165"/>
      <c r="F529" s="195"/>
      <c r="G529" s="165"/>
      <c r="H529" s="165"/>
      <c r="I529" s="165"/>
      <c r="J529" s="165"/>
      <c r="K529" s="77"/>
      <c r="L529" s="77"/>
      <c r="M529" s="82"/>
      <c r="N529" s="196">
        <f>VLOOKUP(M529,'Supporting Documentation'!$A$4:$J$566,10,FALSE)</f>
        <v>0</v>
      </c>
      <c r="O529" s="51"/>
      <c r="P529" s="50"/>
      <c r="Q529" s="157">
        <f>IF(O529="",0,(O529/'PPF Application'!$T$7))</f>
        <v>0</v>
      </c>
      <c r="R529" s="52">
        <f>IF(M529="", 0, (N529/'PPF Application'!$T$7)*O529)</f>
        <v>0</v>
      </c>
      <c r="S529" s="135"/>
      <c r="U529" s="159">
        <f t="shared" si="72"/>
        <v>0</v>
      </c>
      <c r="V529" s="159">
        <f t="shared" si="65"/>
        <v>0</v>
      </c>
      <c r="W529" s="159">
        <f t="shared" si="66"/>
        <v>0</v>
      </c>
      <c r="X529" s="159">
        <f t="shared" si="67"/>
        <v>0</v>
      </c>
      <c r="Y529" s="159">
        <f t="shared" si="68"/>
        <v>0</v>
      </c>
      <c r="Z529" s="11">
        <f t="shared" si="69"/>
        <v>0</v>
      </c>
      <c r="AB529" s="23">
        <f t="shared" si="70"/>
        <v>0</v>
      </c>
      <c r="AC529" s="23">
        <f t="shared" si="71"/>
        <v>0</v>
      </c>
    </row>
    <row r="530" spans="1:29" x14ac:dyDescent="0.2">
      <c r="A530" s="364"/>
      <c r="B530" s="364"/>
      <c r="C530" s="165"/>
      <c r="D530" s="165"/>
      <c r="E530" s="165"/>
      <c r="F530" s="195"/>
      <c r="G530" s="165"/>
      <c r="H530" s="165"/>
      <c r="I530" s="165"/>
      <c r="J530" s="165"/>
      <c r="K530" s="77"/>
      <c r="L530" s="77"/>
      <c r="M530" s="82"/>
      <c r="N530" s="196">
        <f>VLOOKUP(M530,'Supporting Documentation'!$A$4:$J$566,10,FALSE)</f>
        <v>0</v>
      </c>
      <c r="O530" s="51"/>
      <c r="P530" s="50"/>
      <c r="Q530" s="157">
        <f>IF(O530="",0,(O530/'PPF Application'!$T$7))</f>
        <v>0</v>
      </c>
      <c r="R530" s="52">
        <f>IF(M530="", 0, (N530/'PPF Application'!$T$7)*O530)</f>
        <v>0</v>
      </c>
      <c r="S530" s="135"/>
      <c r="U530" s="159">
        <f t="shared" si="72"/>
        <v>0</v>
      </c>
      <c r="V530" s="159">
        <f t="shared" si="65"/>
        <v>0</v>
      </c>
      <c r="W530" s="159">
        <f t="shared" si="66"/>
        <v>0</v>
      </c>
      <c r="X530" s="159">
        <f t="shared" si="67"/>
        <v>0</v>
      </c>
      <c r="Y530" s="159">
        <f t="shared" si="68"/>
        <v>0</v>
      </c>
      <c r="Z530" s="11">
        <f t="shared" si="69"/>
        <v>0</v>
      </c>
      <c r="AB530" s="23">
        <f t="shared" si="70"/>
        <v>0</v>
      </c>
      <c r="AC530" s="23">
        <f t="shared" si="71"/>
        <v>0</v>
      </c>
    </row>
    <row r="531" spans="1:29" x14ac:dyDescent="0.2">
      <c r="A531" s="364"/>
      <c r="B531" s="364"/>
      <c r="C531" s="165"/>
      <c r="D531" s="165"/>
      <c r="E531" s="165"/>
      <c r="F531" s="195"/>
      <c r="G531" s="165"/>
      <c r="H531" s="165"/>
      <c r="I531" s="165"/>
      <c r="J531" s="165"/>
      <c r="K531" s="77"/>
      <c r="L531" s="77"/>
      <c r="M531" s="82"/>
      <c r="N531" s="196">
        <f>VLOOKUP(M531,'Supporting Documentation'!$A$4:$J$566,10,FALSE)</f>
        <v>0</v>
      </c>
      <c r="O531" s="51"/>
      <c r="P531" s="50"/>
      <c r="Q531" s="157">
        <f>IF(O531="",0,(O531/'PPF Application'!$T$7))</f>
        <v>0</v>
      </c>
      <c r="R531" s="52">
        <f>IF(M531="", 0, (N531/'PPF Application'!$T$7)*O531)</f>
        <v>0</v>
      </c>
      <c r="S531" s="135"/>
      <c r="U531" s="159">
        <f t="shared" si="72"/>
        <v>0</v>
      </c>
      <c r="V531" s="159">
        <f t="shared" si="65"/>
        <v>0</v>
      </c>
      <c r="W531" s="159">
        <f t="shared" si="66"/>
        <v>0</v>
      </c>
      <c r="X531" s="159">
        <f t="shared" si="67"/>
        <v>0</v>
      </c>
      <c r="Y531" s="159">
        <f t="shared" si="68"/>
        <v>0</v>
      </c>
      <c r="Z531" s="11">
        <f t="shared" si="69"/>
        <v>0</v>
      </c>
      <c r="AB531" s="23">
        <f t="shared" si="70"/>
        <v>0</v>
      </c>
      <c r="AC531" s="23">
        <f t="shared" si="71"/>
        <v>0</v>
      </c>
    </row>
    <row r="532" spans="1:29" x14ac:dyDescent="0.2">
      <c r="A532" s="364"/>
      <c r="B532" s="364"/>
      <c r="C532" s="165"/>
      <c r="D532" s="165"/>
      <c r="E532" s="165"/>
      <c r="F532" s="195"/>
      <c r="G532" s="165"/>
      <c r="H532" s="165"/>
      <c r="I532" s="165"/>
      <c r="J532" s="165"/>
      <c r="K532" s="77"/>
      <c r="L532" s="77"/>
      <c r="M532" s="82"/>
      <c r="N532" s="196">
        <f>VLOOKUP(M532,'Supporting Documentation'!$A$4:$J$566,10,FALSE)</f>
        <v>0</v>
      </c>
      <c r="O532" s="51"/>
      <c r="P532" s="50"/>
      <c r="Q532" s="157">
        <f>IF(O532="",0,(O532/'PPF Application'!$T$7))</f>
        <v>0</v>
      </c>
      <c r="R532" s="52">
        <f>IF(M532="", 0, (N532/'PPF Application'!$T$7)*O532)</f>
        <v>0</v>
      </c>
      <c r="S532" s="135"/>
      <c r="U532" s="159">
        <f t="shared" si="72"/>
        <v>0</v>
      </c>
      <c r="V532" s="159">
        <f t="shared" si="65"/>
        <v>0</v>
      </c>
      <c r="W532" s="159">
        <f t="shared" si="66"/>
        <v>0</v>
      </c>
      <c r="X532" s="159">
        <f t="shared" si="67"/>
        <v>0</v>
      </c>
      <c r="Y532" s="159">
        <f t="shared" si="68"/>
        <v>0</v>
      </c>
      <c r="Z532" s="11">
        <f t="shared" si="69"/>
        <v>0</v>
      </c>
      <c r="AB532" s="23">
        <f t="shared" si="70"/>
        <v>0</v>
      </c>
      <c r="AC532" s="23">
        <f t="shared" si="71"/>
        <v>0</v>
      </c>
    </row>
    <row r="533" spans="1:29" x14ac:dyDescent="0.2">
      <c r="A533" s="364"/>
      <c r="B533" s="364"/>
      <c r="C533" s="165"/>
      <c r="D533" s="165"/>
      <c r="E533" s="165"/>
      <c r="F533" s="195"/>
      <c r="G533" s="165"/>
      <c r="H533" s="165"/>
      <c r="I533" s="165"/>
      <c r="J533" s="165"/>
      <c r="K533" s="77"/>
      <c r="L533" s="77"/>
      <c r="M533" s="82"/>
      <c r="N533" s="196">
        <f>VLOOKUP(M533,'Supporting Documentation'!$A$4:$J$566,10,FALSE)</f>
        <v>0</v>
      </c>
      <c r="O533" s="51"/>
      <c r="P533" s="50"/>
      <c r="Q533" s="157">
        <f>IF(O533="",0,(O533/'PPF Application'!$T$7))</f>
        <v>0</v>
      </c>
      <c r="R533" s="52">
        <f>IF(M533="", 0, (N533/'PPF Application'!$T$7)*O533)</f>
        <v>0</v>
      </c>
      <c r="S533" s="135"/>
      <c r="U533" s="159">
        <f t="shared" si="72"/>
        <v>0</v>
      </c>
      <c r="V533" s="159">
        <f t="shared" si="65"/>
        <v>0</v>
      </c>
      <c r="W533" s="159">
        <f t="shared" si="66"/>
        <v>0</v>
      </c>
      <c r="X533" s="159">
        <f t="shared" si="67"/>
        <v>0</v>
      </c>
      <c r="Y533" s="159">
        <f t="shared" si="68"/>
        <v>0</v>
      </c>
      <c r="Z533" s="11">
        <f t="shared" si="69"/>
        <v>0</v>
      </c>
      <c r="AB533" s="23">
        <f t="shared" si="70"/>
        <v>0</v>
      </c>
      <c r="AC533" s="23">
        <f t="shared" si="71"/>
        <v>0</v>
      </c>
    </row>
    <row r="534" spans="1:29" x14ac:dyDescent="0.2">
      <c r="A534" s="364"/>
      <c r="B534" s="364"/>
      <c r="C534" s="165"/>
      <c r="D534" s="165"/>
      <c r="E534" s="165"/>
      <c r="F534" s="195"/>
      <c r="G534" s="165"/>
      <c r="H534" s="165"/>
      <c r="I534" s="165"/>
      <c r="J534" s="165"/>
      <c r="K534" s="77"/>
      <c r="L534" s="77"/>
      <c r="M534" s="82"/>
      <c r="N534" s="196">
        <f>VLOOKUP(M534,'Supporting Documentation'!$A$4:$J$566,10,FALSE)</f>
        <v>0</v>
      </c>
      <c r="O534" s="51"/>
      <c r="P534" s="50"/>
      <c r="Q534" s="157">
        <f>IF(O534="",0,(O534/'PPF Application'!$T$7))</f>
        <v>0</v>
      </c>
      <c r="R534" s="52">
        <f>IF(M534="", 0, (N534/'PPF Application'!$T$7)*O534)</f>
        <v>0</v>
      </c>
      <c r="S534" s="135"/>
      <c r="U534" s="159">
        <f t="shared" si="72"/>
        <v>0</v>
      </c>
      <c r="V534" s="159">
        <f t="shared" si="65"/>
        <v>0</v>
      </c>
      <c r="W534" s="159">
        <f t="shared" si="66"/>
        <v>0</v>
      </c>
      <c r="X534" s="159">
        <f t="shared" si="67"/>
        <v>0</v>
      </c>
      <c r="Y534" s="159">
        <f t="shared" si="68"/>
        <v>0</v>
      </c>
      <c r="Z534" s="11">
        <f t="shared" si="69"/>
        <v>0</v>
      </c>
      <c r="AB534" s="23">
        <f t="shared" si="70"/>
        <v>0</v>
      </c>
      <c r="AC534" s="23">
        <f t="shared" si="71"/>
        <v>0</v>
      </c>
    </row>
    <row r="535" spans="1:29" x14ac:dyDescent="0.2">
      <c r="A535" s="364"/>
      <c r="B535" s="364"/>
      <c r="C535" s="165"/>
      <c r="D535" s="165"/>
      <c r="E535" s="165"/>
      <c r="F535" s="195"/>
      <c r="G535" s="165"/>
      <c r="H535" s="165"/>
      <c r="I535" s="165"/>
      <c r="J535" s="165"/>
      <c r="K535" s="77"/>
      <c r="L535" s="77"/>
      <c r="M535" s="82"/>
      <c r="N535" s="196">
        <f>VLOOKUP(M535,'Supporting Documentation'!$A$4:$J$566,10,FALSE)</f>
        <v>0</v>
      </c>
      <c r="O535" s="51"/>
      <c r="P535" s="50"/>
      <c r="Q535" s="157">
        <f>IF(O535="",0,(O535/'PPF Application'!$T$7))</f>
        <v>0</v>
      </c>
      <c r="R535" s="52">
        <f>IF(M535="", 0, (N535/'PPF Application'!$T$7)*O535)</f>
        <v>0</v>
      </c>
      <c r="S535" s="135"/>
      <c r="U535" s="159">
        <f t="shared" si="72"/>
        <v>0</v>
      </c>
      <c r="V535" s="159">
        <f t="shared" si="65"/>
        <v>0</v>
      </c>
      <c r="W535" s="159">
        <f t="shared" si="66"/>
        <v>0</v>
      </c>
      <c r="X535" s="159">
        <f t="shared" si="67"/>
        <v>0</v>
      </c>
      <c r="Y535" s="159">
        <f t="shared" si="68"/>
        <v>0</v>
      </c>
      <c r="Z535" s="11">
        <f t="shared" si="69"/>
        <v>0</v>
      </c>
      <c r="AB535" s="23">
        <f t="shared" si="70"/>
        <v>0</v>
      </c>
      <c r="AC535" s="23">
        <f t="shared" si="71"/>
        <v>0</v>
      </c>
    </row>
    <row r="536" spans="1:29" x14ac:dyDescent="0.2">
      <c r="A536" s="364"/>
      <c r="B536" s="364"/>
      <c r="C536" s="165"/>
      <c r="D536" s="165"/>
      <c r="E536" s="165"/>
      <c r="F536" s="195"/>
      <c r="G536" s="165"/>
      <c r="H536" s="165"/>
      <c r="I536" s="165"/>
      <c r="J536" s="165"/>
      <c r="K536" s="77"/>
      <c r="L536" s="77"/>
      <c r="M536" s="82"/>
      <c r="N536" s="196">
        <f>VLOOKUP(M536,'Supporting Documentation'!$A$4:$J$566,10,FALSE)</f>
        <v>0</v>
      </c>
      <c r="O536" s="51"/>
      <c r="P536" s="50"/>
      <c r="Q536" s="157">
        <f>IF(O536="",0,(O536/'PPF Application'!$T$7))</f>
        <v>0</v>
      </c>
      <c r="R536" s="52">
        <f>IF(M536="", 0, (N536/'PPF Application'!$T$7)*O536)</f>
        <v>0</v>
      </c>
      <c r="S536" s="135"/>
      <c r="U536" s="159">
        <f t="shared" si="72"/>
        <v>0</v>
      </c>
      <c r="V536" s="159">
        <f t="shared" si="65"/>
        <v>0</v>
      </c>
      <c r="W536" s="159">
        <f t="shared" si="66"/>
        <v>0</v>
      </c>
      <c r="X536" s="159">
        <f t="shared" si="67"/>
        <v>0</v>
      </c>
      <c r="Y536" s="159">
        <f t="shared" si="68"/>
        <v>0</v>
      </c>
      <c r="Z536" s="11">
        <f t="shared" si="69"/>
        <v>0</v>
      </c>
      <c r="AB536" s="23">
        <f t="shared" si="70"/>
        <v>0</v>
      </c>
      <c r="AC536" s="23">
        <f t="shared" si="71"/>
        <v>0</v>
      </c>
    </row>
    <row r="537" spans="1:29" x14ac:dyDescent="0.2">
      <c r="A537" s="364"/>
      <c r="B537" s="364"/>
      <c r="C537" s="165"/>
      <c r="D537" s="165"/>
      <c r="E537" s="165"/>
      <c r="F537" s="195"/>
      <c r="G537" s="165"/>
      <c r="H537" s="165"/>
      <c r="I537" s="165"/>
      <c r="J537" s="165"/>
      <c r="K537" s="77"/>
      <c r="L537" s="77"/>
      <c r="M537" s="82"/>
      <c r="N537" s="196">
        <f>VLOOKUP(M537,'Supporting Documentation'!$A$4:$J$566,10,FALSE)</f>
        <v>0</v>
      </c>
      <c r="O537" s="51"/>
      <c r="P537" s="50"/>
      <c r="Q537" s="157">
        <f>IF(O537="",0,(O537/'PPF Application'!$T$7))</f>
        <v>0</v>
      </c>
      <c r="R537" s="52">
        <f>IF(M537="", 0, (N537/'PPF Application'!$T$7)*O537)</f>
        <v>0</v>
      </c>
      <c r="S537" s="135"/>
      <c r="U537" s="159">
        <f t="shared" si="72"/>
        <v>0</v>
      </c>
      <c r="V537" s="159">
        <f t="shared" si="65"/>
        <v>0</v>
      </c>
      <c r="W537" s="159">
        <f t="shared" si="66"/>
        <v>0</v>
      </c>
      <c r="X537" s="159">
        <f t="shared" si="67"/>
        <v>0</v>
      </c>
      <c r="Y537" s="159">
        <f t="shared" si="68"/>
        <v>0</v>
      </c>
      <c r="Z537" s="11">
        <f t="shared" si="69"/>
        <v>0</v>
      </c>
      <c r="AB537" s="23">
        <f t="shared" si="70"/>
        <v>0</v>
      </c>
      <c r="AC537" s="23">
        <f t="shared" si="71"/>
        <v>0</v>
      </c>
    </row>
    <row r="538" spans="1:29" x14ac:dyDescent="0.2">
      <c r="A538" s="364"/>
      <c r="B538" s="364"/>
      <c r="C538" s="165"/>
      <c r="D538" s="165"/>
      <c r="E538" s="165"/>
      <c r="F538" s="195"/>
      <c r="G538" s="165"/>
      <c r="H538" s="165"/>
      <c r="I538" s="165"/>
      <c r="J538" s="165"/>
      <c r="K538" s="77"/>
      <c r="L538" s="77"/>
      <c r="M538" s="82"/>
      <c r="N538" s="196">
        <f>VLOOKUP(M538,'Supporting Documentation'!$A$4:$J$566,10,FALSE)</f>
        <v>0</v>
      </c>
      <c r="O538" s="51"/>
      <c r="P538" s="50"/>
      <c r="Q538" s="157">
        <f>IF(O538="",0,(O538/'PPF Application'!$T$7))</f>
        <v>0</v>
      </c>
      <c r="R538" s="52">
        <f>IF(M538="", 0, (N538/'PPF Application'!$T$7)*O538)</f>
        <v>0</v>
      </c>
      <c r="S538" s="135"/>
      <c r="U538" s="159">
        <f t="shared" si="72"/>
        <v>0</v>
      </c>
      <c r="V538" s="159">
        <f t="shared" si="65"/>
        <v>0</v>
      </c>
      <c r="W538" s="159">
        <f t="shared" si="66"/>
        <v>0</v>
      </c>
      <c r="X538" s="159">
        <f t="shared" si="67"/>
        <v>0</v>
      </c>
      <c r="Y538" s="159">
        <f t="shared" si="68"/>
        <v>0</v>
      </c>
      <c r="Z538" s="11">
        <f t="shared" si="69"/>
        <v>0</v>
      </c>
      <c r="AB538" s="23">
        <f t="shared" si="70"/>
        <v>0</v>
      </c>
      <c r="AC538" s="23">
        <f t="shared" si="71"/>
        <v>0</v>
      </c>
    </row>
    <row r="539" spans="1:29" x14ac:dyDescent="0.2">
      <c r="A539" s="364"/>
      <c r="B539" s="364"/>
      <c r="C539" s="165"/>
      <c r="D539" s="165"/>
      <c r="E539" s="165"/>
      <c r="F539" s="195"/>
      <c r="G539" s="165"/>
      <c r="H539" s="165"/>
      <c r="I539" s="165"/>
      <c r="J539" s="165"/>
      <c r="K539" s="77"/>
      <c r="L539" s="77"/>
      <c r="M539" s="82"/>
      <c r="N539" s="196">
        <f>VLOOKUP(M539,'Supporting Documentation'!$A$4:$J$566,10,FALSE)</f>
        <v>0</v>
      </c>
      <c r="O539" s="51"/>
      <c r="P539" s="50"/>
      <c r="Q539" s="157">
        <f>IF(O539="",0,(O539/'PPF Application'!$T$7))</f>
        <v>0</v>
      </c>
      <c r="R539" s="52">
        <f>IF(M539="", 0, (N539/'PPF Application'!$T$7)*O539)</f>
        <v>0</v>
      </c>
      <c r="S539" s="135"/>
      <c r="U539" s="159">
        <f t="shared" si="72"/>
        <v>0</v>
      </c>
      <c r="V539" s="159">
        <f t="shared" si="65"/>
        <v>0</v>
      </c>
      <c r="W539" s="159">
        <f t="shared" si="66"/>
        <v>0</v>
      </c>
      <c r="X539" s="159">
        <f t="shared" si="67"/>
        <v>0</v>
      </c>
      <c r="Y539" s="159">
        <f t="shared" si="68"/>
        <v>0</v>
      </c>
      <c r="Z539" s="11">
        <f t="shared" si="69"/>
        <v>0</v>
      </c>
      <c r="AB539" s="23">
        <f t="shared" si="70"/>
        <v>0</v>
      </c>
      <c r="AC539" s="23">
        <f t="shared" si="71"/>
        <v>0</v>
      </c>
    </row>
    <row r="540" spans="1:29" x14ac:dyDescent="0.2">
      <c r="A540" s="364"/>
      <c r="B540" s="364"/>
      <c r="C540" s="165"/>
      <c r="D540" s="165"/>
      <c r="E540" s="165"/>
      <c r="F540" s="195"/>
      <c r="G540" s="165"/>
      <c r="H540" s="165"/>
      <c r="I540" s="165"/>
      <c r="J540" s="165"/>
      <c r="K540" s="77"/>
      <c r="L540" s="77"/>
      <c r="M540" s="82"/>
      <c r="N540" s="196">
        <f>VLOOKUP(M540,'Supporting Documentation'!$A$4:$J$566,10,FALSE)</f>
        <v>0</v>
      </c>
      <c r="O540" s="51"/>
      <c r="P540" s="50"/>
      <c r="Q540" s="157">
        <f>IF(O540="",0,(O540/'PPF Application'!$T$7))</f>
        <v>0</v>
      </c>
      <c r="R540" s="52">
        <f>IF(M540="", 0, (N540/'PPF Application'!$T$7)*O540)</f>
        <v>0</v>
      </c>
      <c r="S540" s="135"/>
      <c r="U540" s="159">
        <f t="shared" si="72"/>
        <v>0</v>
      </c>
      <c r="V540" s="159">
        <f t="shared" si="65"/>
        <v>0</v>
      </c>
      <c r="W540" s="159">
        <f t="shared" si="66"/>
        <v>0</v>
      </c>
      <c r="X540" s="159">
        <f t="shared" si="67"/>
        <v>0</v>
      </c>
      <c r="Y540" s="159">
        <f t="shared" si="68"/>
        <v>0</v>
      </c>
      <c r="Z540" s="11">
        <f t="shared" si="69"/>
        <v>0</v>
      </c>
      <c r="AB540" s="23">
        <f t="shared" si="70"/>
        <v>0</v>
      </c>
      <c r="AC540" s="23">
        <f t="shared" si="71"/>
        <v>0</v>
      </c>
    </row>
    <row r="541" spans="1:29" x14ac:dyDescent="0.2">
      <c r="A541" s="364"/>
      <c r="B541" s="364"/>
      <c r="C541" s="165"/>
      <c r="D541" s="165"/>
      <c r="E541" s="165"/>
      <c r="F541" s="195"/>
      <c r="G541" s="165"/>
      <c r="H541" s="165"/>
      <c r="I541" s="165"/>
      <c r="J541" s="165"/>
      <c r="K541" s="77"/>
      <c r="L541" s="77"/>
      <c r="M541" s="82"/>
      <c r="N541" s="196">
        <f>VLOOKUP(M541,'Supporting Documentation'!$A$4:$J$566,10,FALSE)</f>
        <v>0</v>
      </c>
      <c r="O541" s="51"/>
      <c r="P541" s="50"/>
      <c r="Q541" s="157">
        <f>IF(O541="",0,(O541/'PPF Application'!$T$7))</f>
        <v>0</v>
      </c>
      <c r="R541" s="52">
        <f>IF(M541="", 0, (N541/'PPF Application'!$T$7)*O541)</f>
        <v>0</v>
      </c>
      <c r="S541" s="135"/>
      <c r="U541" s="159">
        <f t="shared" si="72"/>
        <v>0</v>
      </c>
      <c r="V541" s="159">
        <f t="shared" si="65"/>
        <v>0</v>
      </c>
      <c r="W541" s="159">
        <f t="shared" si="66"/>
        <v>0</v>
      </c>
      <c r="X541" s="159">
        <f t="shared" si="67"/>
        <v>0</v>
      </c>
      <c r="Y541" s="159">
        <f t="shared" si="68"/>
        <v>0</v>
      </c>
      <c r="Z541" s="11">
        <f t="shared" si="69"/>
        <v>0</v>
      </c>
      <c r="AB541" s="23">
        <f t="shared" si="70"/>
        <v>0</v>
      </c>
      <c r="AC541" s="23">
        <f t="shared" si="71"/>
        <v>0</v>
      </c>
    </row>
    <row r="542" spans="1:29" x14ac:dyDescent="0.2">
      <c r="A542" s="364"/>
      <c r="B542" s="364"/>
      <c r="C542" s="165"/>
      <c r="D542" s="165"/>
      <c r="E542" s="165"/>
      <c r="F542" s="195"/>
      <c r="G542" s="165"/>
      <c r="H542" s="165"/>
      <c r="I542" s="165"/>
      <c r="J542" s="165"/>
      <c r="K542" s="77"/>
      <c r="L542" s="77"/>
      <c r="M542" s="82"/>
      <c r="N542" s="196">
        <f>VLOOKUP(M542,'Supporting Documentation'!$A$4:$J$566,10,FALSE)</f>
        <v>0</v>
      </c>
      <c r="O542" s="51"/>
      <c r="P542" s="50"/>
      <c r="Q542" s="157">
        <f>IF(O542="",0,(O542/'PPF Application'!$T$7))</f>
        <v>0</v>
      </c>
      <c r="R542" s="52">
        <f>IF(M542="", 0, (N542/'PPF Application'!$T$7)*O542)</f>
        <v>0</v>
      </c>
      <c r="S542" s="135"/>
      <c r="U542" s="159">
        <f t="shared" si="72"/>
        <v>0</v>
      </c>
      <c r="V542" s="159">
        <f t="shared" si="65"/>
        <v>0</v>
      </c>
      <c r="W542" s="159">
        <f t="shared" si="66"/>
        <v>0</v>
      </c>
      <c r="X542" s="159">
        <f t="shared" si="67"/>
        <v>0</v>
      </c>
      <c r="Y542" s="159">
        <f t="shared" si="68"/>
        <v>0</v>
      </c>
      <c r="Z542" s="11">
        <f t="shared" si="69"/>
        <v>0</v>
      </c>
      <c r="AB542" s="23">
        <f t="shared" si="70"/>
        <v>0</v>
      </c>
      <c r="AC542" s="23">
        <f t="shared" si="71"/>
        <v>0</v>
      </c>
    </row>
    <row r="543" spans="1:29" x14ac:dyDescent="0.2">
      <c r="A543" s="364"/>
      <c r="B543" s="364"/>
      <c r="C543" s="165"/>
      <c r="D543" s="165"/>
      <c r="E543" s="165"/>
      <c r="F543" s="195"/>
      <c r="G543" s="165"/>
      <c r="H543" s="165"/>
      <c r="I543" s="165"/>
      <c r="J543" s="165"/>
      <c r="K543" s="77"/>
      <c r="L543" s="77"/>
      <c r="M543" s="82"/>
      <c r="N543" s="196">
        <f>VLOOKUP(M543,'Supporting Documentation'!$A$4:$J$566,10,FALSE)</f>
        <v>0</v>
      </c>
      <c r="O543" s="51"/>
      <c r="P543" s="50"/>
      <c r="Q543" s="157">
        <f>IF(O543="",0,(O543/'PPF Application'!$T$7))</f>
        <v>0</v>
      </c>
      <c r="R543" s="52">
        <f>IF(M543="", 0, (N543/'PPF Application'!$T$7)*O543)</f>
        <v>0</v>
      </c>
      <c r="S543" s="135"/>
      <c r="U543" s="159">
        <f t="shared" si="72"/>
        <v>0</v>
      </c>
      <c r="V543" s="159">
        <f t="shared" si="65"/>
        <v>0</v>
      </c>
      <c r="W543" s="159">
        <f t="shared" si="66"/>
        <v>0</v>
      </c>
      <c r="X543" s="159">
        <f t="shared" si="67"/>
        <v>0</v>
      </c>
      <c r="Y543" s="159">
        <f t="shared" si="68"/>
        <v>0</v>
      </c>
      <c r="Z543" s="11">
        <f t="shared" si="69"/>
        <v>0</v>
      </c>
      <c r="AB543" s="23">
        <f t="shared" si="70"/>
        <v>0</v>
      </c>
      <c r="AC543" s="23">
        <f t="shared" si="71"/>
        <v>0</v>
      </c>
    </row>
    <row r="544" spans="1:29" x14ac:dyDescent="0.2">
      <c r="A544" s="364"/>
      <c r="B544" s="364"/>
      <c r="C544" s="165"/>
      <c r="D544" s="165"/>
      <c r="E544" s="165"/>
      <c r="F544" s="195"/>
      <c r="G544" s="165"/>
      <c r="H544" s="165"/>
      <c r="I544" s="165"/>
      <c r="J544" s="165"/>
      <c r="K544" s="77"/>
      <c r="L544" s="77"/>
      <c r="M544" s="82"/>
      <c r="N544" s="196">
        <f>VLOOKUP(M544,'Supporting Documentation'!$A$4:$J$566,10,FALSE)</f>
        <v>0</v>
      </c>
      <c r="O544" s="51"/>
      <c r="P544" s="50"/>
      <c r="Q544" s="157">
        <f>IF(O544="",0,(O544/'PPF Application'!$T$7))</f>
        <v>0</v>
      </c>
      <c r="R544" s="52">
        <f>IF(M544="", 0, (N544/'PPF Application'!$T$7)*O544)</f>
        <v>0</v>
      </c>
      <c r="S544" s="135"/>
      <c r="U544" s="159">
        <f t="shared" si="72"/>
        <v>0</v>
      </c>
      <c r="V544" s="159">
        <f t="shared" si="65"/>
        <v>0</v>
      </c>
      <c r="W544" s="159">
        <f t="shared" si="66"/>
        <v>0</v>
      </c>
      <c r="X544" s="159">
        <f t="shared" si="67"/>
        <v>0</v>
      </c>
      <c r="Y544" s="159">
        <f t="shared" si="68"/>
        <v>0</v>
      </c>
      <c r="Z544" s="11">
        <f t="shared" si="69"/>
        <v>0</v>
      </c>
      <c r="AB544" s="23">
        <f t="shared" si="70"/>
        <v>0</v>
      </c>
      <c r="AC544" s="23">
        <f t="shared" si="71"/>
        <v>0</v>
      </c>
    </row>
    <row r="545" spans="1:29" x14ac:dyDescent="0.2">
      <c r="A545" s="364"/>
      <c r="B545" s="364"/>
      <c r="C545" s="165"/>
      <c r="D545" s="165"/>
      <c r="E545" s="165"/>
      <c r="F545" s="195"/>
      <c r="G545" s="165"/>
      <c r="H545" s="165"/>
      <c r="I545" s="165"/>
      <c r="J545" s="165"/>
      <c r="K545" s="77"/>
      <c r="L545" s="77"/>
      <c r="M545" s="82"/>
      <c r="N545" s="196">
        <f>VLOOKUP(M545,'Supporting Documentation'!$A$4:$J$566,10,FALSE)</f>
        <v>0</v>
      </c>
      <c r="O545" s="51"/>
      <c r="P545" s="50"/>
      <c r="Q545" s="157">
        <f>IF(O545="",0,(O545/'PPF Application'!$T$7))</f>
        <v>0</v>
      </c>
      <c r="R545" s="52">
        <f>IF(M545="", 0, (N545/'PPF Application'!$T$7)*O545)</f>
        <v>0</v>
      </c>
      <c r="S545" s="135"/>
      <c r="U545" s="159">
        <f t="shared" si="72"/>
        <v>0</v>
      </c>
      <c r="V545" s="159">
        <f t="shared" si="65"/>
        <v>0</v>
      </c>
      <c r="W545" s="159">
        <f t="shared" si="66"/>
        <v>0</v>
      </c>
      <c r="X545" s="159">
        <f t="shared" si="67"/>
        <v>0</v>
      </c>
      <c r="Y545" s="159">
        <f t="shared" si="68"/>
        <v>0</v>
      </c>
      <c r="Z545" s="11">
        <f t="shared" si="69"/>
        <v>0</v>
      </c>
      <c r="AB545" s="23">
        <f t="shared" si="70"/>
        <v>0</v>
      </c>
      <c r="AC545" s="23">
        <f t="shared" si="71"/>
        <v>0</v>
      </c>
    </row>
    <row r="546" spans="1:29" x14ac:dyDescent="0.2">
      <c r="A546" s="364"/>
      <c r="B546" s="364"/>
      <c r="C546" s="165"/>
      <c r="D546" s="165"/>
      <c r="E546" s="165"/>
      <c r="F546" s="195"/>
      <c r="G546" s="165"/>
      <c r="H546" s="165"/>
      <c r="I546" s="165"/>
      <c r="J546" s="165"/>
      <c r="K546" s="77"/>
      <c r="L546" s="77"/>
      <c r="M546" s="82"/>
      <c r="N546" s="196">
        <f>VLOOKUP(M546,'Supporting Documentation'!$A$4:$J$566,10,FALSE)</f>
        <v>0</v>
      </c>
      <c r="O546" s="51"/>
      <c r="P546" s="50"/>
      <c r="Q546" s="157">
        <f>IF(O546="",0,(O546/'PPF Application'!$T$7))</f>
        <v>0</v>
      </c>
      <c r="R546" s="52">
        <f>IF(M546="", 0, (N546/'PPF Application'!$T$7)*O546)</f>
        <v>0</v>
      </c>
      <c r="S546" s="135"/>
      <c r="U546" s="159">
        <f t="shared" si="72"/>
        <v>0</v>
      </c>
      <c r="V546" s="159">
        <f t="shared" si="65"/>
        <v>0</v>
      </c>
      <c r="W546" s="159">
        <f t="shared" si="66"/>
        <v>0</v>
      </c>
      <c r="X546" s="159">
        <f t="shared" si="67"/>
        <v>0</v>
      </c>
      <c r="Y546" s="159">
        <f t="shared" si="68"/>
        <v>0</v>
      </c>
      <c r="Z546" s="11">
        <f t="shared" si="69"/>
        <v>0</v>
      </c>
      <c r="AB546" s="23">
        <f t="shared" si="70"/>
        <v>0</v>
      </c>
      <c r="AC546" s="23">
        <f t="shared" si="71"/>
        <v>0</v>
      </c>
    </row>
    <row r="547" spans="1:29" x14ac:dyDescent="0.2">
      <c r="A547" s="364"/>
      <c r="B547" s="364"/>
      <c r="C547" s="165"/>
      <c r="D547" s="165"/>
      <c r="E547" s="165"/>
      <c r="F547" s="195"/>
      <c r="G547" s="165"/>
      <c r="H547" s="165"/>
      <c r="I547" s="165"/>
      <c r="J547" s="165"/>
      <c r="K547" s="77"/>
      <c r="L547" s="77"/>
      <c r="M547" s="82"/>
      <c r="N547" s="196">
        <f>VLOOKUP(M547,'Supporting Documentation'!$A$4:$J$566,10,FALSE)</f>
        <v>0</v>
      </c>
      <c r="O547" s="51"/>
      <c r="P547" s="50"/>
      <c r="Q547" s="157">
        <f>IF(O547="",0,(O547/'PPF Application'!$T$7))</f>
        <v>0</v>
      </c>
      <c r="R547" s="52">
        <f>IF(M547="", 0, (N547/'PPF Application'!$T$7)*O547)</f>
        <v>0</v>
      </c>
      <c r="S547" s="135"/>
      <c r="U547" s="159">
        <f t="shared" si="72"/>
        <v>0</v>
      </c>
      <c r="V547" s="159">
        <f t="shared" si="65"/>
        <v>0</v>
      </c>
      <c r="W547" s="159">
        <f t="shared" si="66"/>
        <v>0</v>
      </c>
      <c r="X547" s="159">
        <f t="shared" si="67"/>
        <v>0</v>
      </c>
      <c r="Y547" s="159">
        <f t="shared" si="68"/>
        <v>0</v>
      </c>
      <c r="Z547" s="11">
        <f t="shared" si="69"/>
        <v>0</v>
      </c>
      <c r="AB547" s="23">
        <f t="shared" si="70"/>
        <v>0</v>
      </c>
      <c r="AC547" s="23">
        <f t="shared" si="71"/>
        <v>0</v>
      </c>
    </row>
    <row r="548" spans="1:29" x14ac:dyDescent="0.2">
      <c r="A548" s="364"/>
      <c r="B548" s="364"/>
      <c r="C548" s="165"/>
      <c r="D548" s="165"/>
      <c r="E548" s="165"/>
      <c r="F548" s="195"/>
      <c r="G548" s="165"/>
      <c r="H548" s="165"/>
      <c r="I548" s="165"/>
      <c r="J548" s="165"/>
      <c r="K548" s="77"/>
      <c r="L548" s="77"/>
      <c r="M548" s="82"/>
      <c r="N548" s="196">
        <f>VLOOKUP(M548,'Supporting Documentation'!$A$4:$J$566,10,FALSE)</f>
        <v>0</v>
      </c>
      <c r="O548" s="51"/>
      <c r="P548" s="50"/>
      <c r="Q548" s="157">
        <f>IF(O548="",0,(O548/'PPF Application'!$T$7))</f>
        <v>0</v>
      </c>
      <c r="R548" s="52">
        <f>IF(M548="", 0, (N548/'PPF Application'!$T$7)*O548)</f>
        <v>0</v>
      </c>
      <c r="S548" s="135"/>
      <c r="U548" s="159">
        <f t="shared" si="72"/>
        <v>0</v>
      </c>
      <c r="V548" s="159">
        <f t="shared" si="65"/>
        <v>0</v>
      </c>
      <c r="W548" s="159">
        <f t="shared" si="66"/>
        <v>0</v>
      </c>
      <c r="X548" s="159">
        <f t="shared" si="67"/>
        <v>0</v>
      </c>
      <c r="Y548" s="159">
        <f t="shared" si="68"/>
        <v>0</v>
      </c>
      <c r="Z548" s="11">
        <f t="shared" si="69"/>
        <v>0</v>
      </c>
      <c r="AB548" s="23">
        <f t="shared" si="70"/>
        <v>0</v>
      </c>
      <c r="AC548" s="23">
        <f t="shared" si="71"/>
        <v>0</v>
      </c>
    </row>
    <row r="549" spans="1:29" x14ac:dyDescent="0.2">
      <c r="A549" s="364"/>
      <c r="B549" s="364"/>
      <c r="C549" s="165"/>
      <c r="D549" s="165"/>
      <c r="E549" s="165"/>
      <c r="F549" s="195"/>
      <c r="G549" s="165"/>
      <c r="H549" s="165"/>
      <c r="I549" s="165"/>
      <c r="J549" s="165"/>
      <c r="K549" s="77"/>
      <c r="L549" s="77"/>
      <c r="M549" s="82"/>
      <c r="N549" s="196">
        <f>VLOOKUP(M549,'Supporting Documentation'!$A$4:$J$566,10,FALSE)</f>
        <v>0</v>
      </c>
      <c r="O549" s="51"/>
      <c r="P549" s="50"/>
      <c r="Q549" s="157">
        <f>IF(O549="",0,(O549/'PPF Application'!$T$7))</f>
        <v>0</v>
      </c>
      <c r="R549" s="52">
        <f>IF(M549="", 0, (N549/'PPF Application'!$T$7)*O549)</f>
        <v>0</v>
      </c>
      <c r="S549" s="135"/>
      <c r="U549" s="159">
        <f t="shared" si="72"/>
        <v>0</v>
      </c>
      <c r="V549" s="159">
        <f t="shared" si="65"/>
        <v>0</v>
      </c>
      <c r="W549" s="159">
        <f t="shared" si="66"/>
        <v>0</v>
      </c>
      <c r="X549" s="159">
        <f t="shared" si="67"/>
        <v>0</v>
      </c>
      <c r="Y549" s="159">
        <f t="shared" si="68"/>
        <v>0</v>
      </c>
      <c r="Z549" s="11">
        <f t="shared" si="69"/>
        <v>0</v>
      </c>
      <c r="AB549" s="23">
        <f t="shared" si="70"/>
        <v>0</v>
      </c>
      <c r="AC549" s="23">
        <f t="shared" si="71"/>
        <v>0</v>
      </c>
    </row>
    <row r="550" spans="1:29" x14ac:dyDescent="0.2">
      <c r="A550" s="364"/>
      <c r="B550" s="364"/>
      <c r="C550" s="165"/>
      <c r="D550" s="165"/>
      <c r="E550" s="165"/>
      <c r="F550" s="195"/>
      <c r="G550" s="165"/>
      <c r="H550" s="165"/>
      <c r="I550" s="165"/>
      <c r="J550" s="165"/>
      <c r="K550" s="77"/>
      <c r="L550" s="77"/>
      <c r="M550" s="82"/>
      <c r="N550" s="196">
        <f>VLOOKUP(M550,'Supporting Documentation'!$A$4:$J$566,10,FALSE)</f>
        <v>0</v>
      </c>
      <c r="O550" s="51"/>
      <c r="P550" s="50"/>
      <c r="Q550" s="157">
        <f>IF(O550="",0,(O550/'PPF Application'!$T$7))</f>
        <v>0</v>
      </c>
      <c r="R550" s="52">
        <f>IF(M550="", 0, (N550/'PPF Application'!$T$7)*O550)</f>
        <v>0</v>
      </c>
      <c r="S550" s="135"/>
      <c r="U550" s="159">
        <f t="shared" si="72"/>
        <v>0</v>
      </c>
      <c r="V550" s="159">
        <f t="shared" si="65"/>
        <v>0</v>
      </c>
      <c r="W550" s="159">
        <f t="shared" si="66"/>
        <v>0</v>
      </c>
      <c r="X550" s="159">
        <f t="shared" si="67"/>
        <v>0</v>
      </c>
      <c r="Y550" s="159">
        <f t="shared" si="68"/>
        <v>0</v>
      </c>
      <c r="Z550" s="11">
        <f t="shared" si="69"/>
        <v>0</v>
      </c>
      <c r="AB550" s="23">
        <f t="shared" si="70"/>
        <v>0</v>
      </c>
      <c r="AC550" s="23">
        <f t="shared" si="71"/>
        <v>0</v>
      </c>
    </row>
    <row r="551" spans="1:29" x14ac:dyDescent="0.2">
      <c r="A551" s="364"/>
      <c r="B551" s="364"/>
      <c r="C551" s="165"/>
      <c r="D551" s="165"/>
      <c r="E551" s="165"/>
      <c r="F551" s="195"/>
      <c r="G551" s="165"/>
      <c r="H551" s="165"/>
      <c r="I551" s="165"/>
      <c r="J551" s="165"/>
      <c r="K551" s="77"/>
      <c r="L551" s="77"/>
      <c r="M551" s="82"/>
      <c r="N551" s="196">
        <f>VLOOKUP(M551,'Supporting Documentation'!$A$4:$J$566,10,FALSE)</f>
        <v>0</v>
      </c>
      <c r="O551" s="51"/>
      <c r="P551" s="50"/>
      <c r="Q551" s="157">
        <f>IF(O551="",0,(O551/'PPF Application'!$T$7))</f>
        <v>0</v>
      </c>
      <c r="R551" s="52">
        <f>IF(M551="", 0, (N551/'PPF Application'!$T$7)*O551)</f>
        <v>0</v>
      </c>
      <c r="S551" s="135"/>
      <c r="U551" s="159">
        <f t="shared" si="72"/>
        <v>0</v>
      </c>
      <c r="V551" s="159">
        <f t="shared" si="65"/>
        <v>0</v>
      </c>
      <c r="W551" s="159">
        <f t="shared" si="66"/>
        <v>0</v>
      </c>
      <c r="X551" s="159">
        <f t="shared" si="67"/>
        <v>0</v>
      </c>
      <c r="Y551" s="159">
        <f t="shared" si="68"/>
        <v>0</v>
      </c>
      <c r="Z551" s="11">
        <f t="shared" si="69"/>
        <v>0</v>
      </c>
      <c r="AB551" s="23">
        <f t="shared" si="70"/>
        <v>0</v>
      </c>
      <c r="AC551" s="23">
        <f t="shared" si="71"/>
        <v>0</v>
      </c>
    </row>
    <row r="552" spans="1:29" x14ac:dyDescent="0.2">
      <c r="A552" s="364"/>
      <c r="B552" s="364"/>
      <c r="C552" s="165"/>
      <c r="D552" s="165"/>
      <c r="E552" s="165"/>
      <c r="F552" s="195"/>
      <c r="G552" s="165"/>
      <c r="H552" s="165"/>
      <c r="I552" s="165"/>
      <c r="J552" s="165"/>
      <c r="K552" s="77"/>
      <c r="L552" s="77"/>
      <c r="M552" s="82"/>
      <c r="N552" s="196">
        <f>VLOOKUP(M552,'Supporting Documentation'!$A$4:$J$566,10,FALSE)</f>
        <v>0</v>
      </c>
      <c r="O552" s="51"/>
      <c r="P552" s="50"/>
      <c r="Q552" s="157">
        <f>IF(O552="",0,(O552/'PPF Application'!$T$7))</f>
        <v>0</v>
      </c>
      <c r="R552" s="52">
        <f>IF(M552="", 0, (N552/'PPF Application'!$T$7)*O552)</f>
        <v>0</v>
      </c>
      <c r="S552" s="135"/>
      <c r="U552" s="159">
        <f t="shared" si="72"/>
        <v>0</v>
      </c>
      <c r="V552" s="159">
        <f t="shared" si="65"/>
        <v>0</v>
      </c>
      <c r="W552" s="159">
        <f t="shared" si="66"/>
        <v>0</v>
      </c>
      <c r="X552" s="159">
        <f t="shared" si="67"/>
        <v>0</v>
      </c>
      <c r="Y552" s="159">
        <f t="shared" si="68"/>
        <v>0</v>
      </c>
      <c r="Z552" s="11">
        <f t="shared" si="69"/>
        <v>0</v>
      </c>
      <c r="AB552" s="23">
        <f t="shared" si="70"/>
        <v>0</v>
      </c>
      <c r="AC552" s="23">
        <f t="shared" si="71"/>
        <v>0</v>
      </c>
    </row>
    <row r="553" spans="1:29" x14ac:dyDescent="0.2">
      <c r="A553" s="364"/>
      <c r="B553" s="364"/>
      <c r="C553" s="165"/>
      <c r="D553" s="165"/>
      <c r="E553" s="165"/>
      <c r="F553" s="195"/>
      <c r="G553" s="165"/>
      <c r="H553" s="165"/>
      <c r="I553" s="165"/>
      <c r="J553" s="165"/>
      <c r="K553" s="77"/>
      <c r="L553" s="77"/>
      <c r="M553" s="82"/>
      <c r="N553" s="196">
        <f>VLOOKUP(M553,'Supporting Documentation'!$A$4:$J$566,10,FALSE)</f>
        <v>0</v>
      </c>
      <c r="O553" s="51"/>
      <c r="P553" s="50"/>
      <c r="Q553" s="157">
        <f>IF(O553="",0,(O553/'PPF Application'!$T$7))</f>
        <v>0</v>
      </c>
      <c r="R553" s="52">
        <f>IF(M553="", 0, (N553/'PPF Application'!$T$7)*O553)</f>
        <v>0</v>
      </c>
      <c r="S553" s="135"/>
      <c r="U553" s="159">
        <f t="shared" si="72"/>
        <v>0</v>
      </c>
      <c r="V553" s="159">
        <f t="shared" si="65"/>
        <v>0</v>
      </c>
      <c r="W553" s="159">
        <f t="shared" si="66"/>
        <v>0</v>
      </c>
      <c r="X553" s="159">
        <f t="shared" si="67"/>
        <v>0</v>
      </c>
      <c r="Y553" s="159">
        <f t="shared" si="68"/>
        <v>0</v>
      </c>
      <c r="Z553" s="11">
        <f t="shared" si="69"/>
        <v>0</v>
      </c>
      <c r="AB553" s="23">
        <f t="shared" si="70"/>
        <v>0</v>
      </c>
      <c r="AC553" s="23">
        <f t="shared" si="71"/>
        <v>0</v>
      </c>
    </row>
    <row r="554" spans="1:29" x14ac:dyDescent="0.2">
      <c r="A554" s="364"/>
      <c r="B554" s="364"/>
      <c r="C554" s="165"/>
      <c r="D554" s="165"/>
      <c r="E554" s="165"/>
      <c r="F554" s="195"/>
      <c r="G554" s="165"/>
      <c r="H554" s="165"/>
      <c r="I554" s="165"/>
      <c r="J554" s="165"/>
      <c r="K554" s="77"/>
      <c r="L554" s="77"/>
      <c r="M554" s="82"/>
      <c r="N554" s="196">
        <f>VLOOKUP(M554,'Supporting Documentation'!$A$4:$J$566,10,FALSE)</f>
        <v>0</v>
      </c>
      <c r="O554" s="51"/>
      <c r="P554" s="50"/>
      <c r="Q554" s="157">
        <f>IF(O554="",0,(O554/'PPF Application'!$T$7))</f>
        <v>0</v>
      </c>
      <c r="R554" s="52">
        <f>IF(M554="", 0, (N554/'PPF Application'!$T$7)*O554)</f>
        <v>0</v>
      </c>
      <c r="S554" s="135"/>
      <c r="U554" s="159">
        <f t="shared" si="72"/>
        <v>0</v>
      </c>
      <c r="V554" s="159">
        <f t="shared" si="65"/>
        <v>0</v>
      </c>
      <c r="W554" s="159">
        <f t="shared" si="66"/>
        <v>0</v>
      </c>
      <c r="X554" s="159">
        <f t="shared" si="67"/>
        <v>0</v>
      </c>
      <c r="Y554" s="159">
        <f t="shared" si="68"/>
        <v>0</v>
      </c>
      <c r="Z554" s="11">
        <f t="shared" si="69"/>
        <v>0</v>
      </c>
      <c r="AB554" s="23">
        <f t="shared" si="70"/>
        <v>0</v>
      </c>
      <c r="AC554" s="23">
        <f t="shared" si="71"/>
        <v>0</v>
      </c>
    </row>
    <row r="555" spans="1:29" x14ac:dyDescent="0.2">
      <c r="A555" s="364"/>
      <c r="B555" s="364"/>
      <c r="C555" s="165"/>
      <c r="D555" s="165"/>
      <c r="E555" s="165"/>
      <c r="F555" s="195"/>
      <c r="G555" s="165"/>
      <c r="H555" s="165"/>
      <c r="I555" s="165"/>
      <c r="J555" s="165"/>
      <c r="K555" s="77"/>
      <c r="L555" s="77"/>
      <c r="M555" s="82"/>
      <c r="N555" s="196">
        <f>VLOOKUP(M555,'Supporting Documentation'!$A$4:$J$566,10,FALSE)</f>
        <v>0</v>
      </c>
      <c r="O555" s="51"/>
      <c r="P555" s="50"/>
      <c r="Q555" s="157">
        <f>IF(O555="",0,(O555/'PPF Application'!$T$7))</f>
        <v>0</v>
      </c>
      <c r="R555" s="52">
        <f>IF(M555="", 0, (N555/'PPF Application'!$T$7)*O555)</f>
        <v>0</v>
      </c>
      <c r="S555" s="135"/>
      <c r="U555" s="159">
        <f t="shared" si="72"/>
        <v>0</v>
      </c>
      <c r="V555" s="159">
        <f t="shared" si="65"/>
        <v>0</v>
      </c>
      <c r="W555" s="159">
        <f t="shared" si="66"/>
        <v>0</v>
      </c>
      <c r="X555" s="159">
        <f t="shared" si="67"/>
        <v>0</v>
      </c>
      <c r="Y555" s="159">
        <f t="shared" si="68"/>
        <v>0</v>
      </c>
      <c r="Z555" s="11">
        <f t="shared" si="69"/>
        <v>0</v>
      </c>
      <c r="AB555" s="23">
        <f t="shared" si="70"/>
        <v>0</v>
      </c>
      <c r="AC555" s="23">
        <f t="shared" si="71"/>
        <v>0</v>
      </c>
    </row>
    <row r="556" spans="1:29" x14ac:dyDescent="0.2">
      <c r="A556" s="364"/>
      <c r="B556" s="364"/>
      <c r="C556" s="165"/>
      <c r="D556" s="165"/>
      <c r="E556" s="165"/>
      <c r="F556" s="195"/>
      <c r="G556" s="165"/>
      <c r="H556" s="165"/>
      <c r="I556" s="165"/>
      <c r="J556" s="165"/>
      <c r="K556" s="77"/>
      <c r="L556" s="77"/>
      <c r="M556" s="82"/>
      <c r="N556" s="196">
        <f>VLOOKUP(M556,'Supporting Documentation'!$A$4:$J$566,10,FALSE)</f>
        <v>0</v>
      </c>
      <c r="O556" s="51"/>
      <c r="P556" s="50"/>
      <c r="Q556" s="157">
        <f>IF(O556="",0,(O556/'PPF Application'!$T$7))</f>
        <v>0</v>
      </c>
      <c r="R556" s="52">
        <f>IF(M556="", 0, (N556/'PPF Application'!$T$7)*O556)</f>
        <v>0</v>
      </c>
      <c r="S556" s="135"/>
      <c r="U556" s="159">
        <f t="shared" si="72"/>
        <v>0</v>
      </c>
      <c r="V556" s="159">
        <f t="shared" si="65"/>
        <v>0</v>
      </c>
      <c r="W556" s="159">
        <f t="shared" si="66"/>
        <v>0</v>
      </c>
      <c r="X556" s="159">
        <f t="shared" si="67"/>
        <v>0</v>
      </c>
      <c r="Y556" s="159">
        <f t="shared" si="68"/>
        <v>0</v>
      </c>
      <c r="Z556" s="11">
        <f t="shared" si="69"/>
        <v>0</v>
      </c>
      <c r="AB556" s="23">
        <f t="shared" si="70"/>
        <v>0</v>
      </c>
      <c r="AC556" s="23">
        <f t="shared" si="71"/>
        <v>0</v>
      </c>
    </row>
    <row r="557" spans="1:29" x14ac:dyDescent="0.2">
      <c r="A557" s="364"/>
      <c r="B557" s="364"/>
      <c r="C557" s="165"/>
      <c r="D557" s="165"/>
      <c r="E557" s="165"/>
      <c r="F557" s="195"/>
      <c r="G557" s="165"/>
      <c r="H557" s="165"/>
      <c r="I557" s="165"/>
      <c r="J557" s="165"/>
      <c r="K557" s="77"/>
      <c r="L557" s="77"/>
      <c r="M557" s="82"/>
      <c r="N557" s="196">
        <f>VLOOKUP(M557,'Supporting Documentation'!$A$4:$J$566,10,FALSE)</f>
        <v>0</v>
      </c>
      <c r="O557" s="51"/>
      <c r="P557" s="50"/>
      <c r="Q557" s="157">
        <f>IF(O557="",0,(O557/'PPF Application'!$T$7))</f>
        <v>0</v>
      </c>
      <c r="R557" s="52">
        <f>IF(M557="", 0, (N557/'PPF Application'!$T$7)*O557)</f>
        <v>0</v>
      </c>
      <c r="S557" s="135"/>
      <c r="U557" s="159">
        <f t="shared" si="72"/>
        <v>0</v>
      </c>
      <c r="V557" s="159">
        <f t="shared" si="65"/>
        <v>0</v>
      </c>
      <c r="W557" s="159">
        <f t="shared" si="66"/>
        <v>0</v>
      </c>
      <c r="X557" s="159">
        <f t="shared" si="67"/>
        <v>0</v>
      </c>
      <c r="Y557" s="159">
        <f t="shared" si="68"/>
        <v>0</v>
      </c>
      <c r="Z557" s="11">
        <f t="shared" si="69"/>
        <v>0</v>
      </c>
      <c r="AB557" s="23">
        <f t="shared" si="70"/>
        <v>0</v>
      </c>
      <c r="AC557" s="23">
        <f t="shared" si="71"/>
        <v>0</v>
      </c>
    </row>
    <row r="558" spans="1:29" x14ac:dyDescent="0.2">
      <c r="A558" s="364"/>
      <c r="B558" s="364"/>
      <c r="C558" s="165"/>
      <c r="D558" s="165"/>
      <c r="E558" s="165"/>
      <c r="F558" s="195"/>
      <c r="G558" s="165"/>
      <c r="H558" s="165"/>
      <c r="I558" s="165"/>
      <c r="J558" s="165"/>
      <c r="K558" s="77"/>
      <c r="L558" s="77"/>
      <c r="M558" s="82"/>
      <c r="N558" s="196">
        <f>VLOOKUP(M558,'Supporting Documentation'!$A$4:$J$566,10,FALSE)</f>
        <v>0</v>
      </c>
      <c r="O558" s="51"/>
      <c r="P558" s="50"/>
      <c r="Q558" s="157">
        <f>IF(O558="",0,(O558/'PPF Application'!$T$7))</f>
        <v>0</v>
      </c>
      <c r="R558" s="52">
        <f>IF(M558="", 0, (N558/'PPF Application'!$T$7)*O558)</f>
        <v>0</v>
      </c>
      <c r="S558" s="135"/>
      <c r="U558" s="159">
        <f t="shared" si="72"/>
        <v>0</v>
      </c>
      <c r="V558" s="159">
        <f t="shared" si="65"/>
        <v>0</v>
      </c>
      <c r="W558" s="159">
        <f t="shared" si="66"/>
        <v>0</v>
      </c>
      <c r="X558" s="159">
        <f t="shared" si="67"/>
        <v>0</v>
      </c>
      <c r="Y558" s="159">
        <f t="shared" si="68"/>
        <v>0</v>
      </c>
      <c r="Z558" s="11">
        <f t="shared" si="69"/>
        <v>0</v>
      </c>
      <c r="AB558" s="23">
        <f t="shared" si="70"/>
        <v>0</v>
      </c>
      <c r="AC558" s="23">
        <f t="shared" si="71"/>
        <v>0</v>
      </c>
    </row>
    <row r="559" spans="1:29" x14ac:dyDescent="0.2">
      <c r="A559" s="364"/>
      <c r="B559" s="364"/>
      <c r="C559" s="165"/>
      <c r="D559" s="165"/>
      <c r="E559" s="165"/>
      <c r="F559" s="195"/>
      <c r="G559" s="165"/>
      <c r="H559" s="165"/>
      <c r="I559" s="165"/>
      <c r="J559" s="165"/>
      <c r="K559" s="77"/>
      <c r="L559" s="77"/>
      <c r="M559" s="82"/>
      <c r="N559" s="196">
        <f>VLOOKUP(M559,'Supporting Documentation'!$A$4:$J$566,10,FALSE)</f>
        <v>0</v>
      </c>
      <c r="O559" s="51"/>
      <c r="P559" s="50"/>
      <c r="Q559" s="157">
        <f>IF(O559="",0,(O559/'PPF Application'!$T$7))</f>
        <v>0</v>
      </c>
      <c r="R559" s="52">
        <f>IF(M559="", 0, (N559/'PPF Application'!$T$7)*O559)</f>
        <v>0</v>
      </c>
      <c r="S559" s="135"/>
      <c r="U559" s="159">
        <f t="shared" si="72"/>
        <v>0</v>
      </c>
      <c r="V559" s="159">
        <f t="shared" si="65"/>
        <v>0</v>
      </c>
      <c r="W559" s="159">
        <f t="shared" si="66"/>
        <v>0</v>
      </c>
      <c r="X559" s="159">
        <f t="shared" si="67"/>
        <v>0</v>
      </c>
      <c r="Y559" s="159">
        <f t="shared" si="68"/>
        <v>0</v>
      </c>
      <c r="Z559" s="11">
        <f t="shared" si="69"/>
        <v>0</v>
      </c>
      <c r="AB559" s="23">
        <f t="shared" si="70"/>
        <v>0</v>
      </c>
      <c r="AC559" s="23">
        <f t="shared" si="71"/>
        <v>0</v>
      </c>
    </row>
    <row r="560" spans="1:29" x14ac:dyDescent="0.2">
      <c r="A560" s="364"/>
      <c r="B560" s="364"/>
      <c r="C560" s="165"/>
      <c r="D560" s="165"/>
      <c r="E560" s="165"/>
      <c r="F560" s="195"/>
      <c r="G560" s="165"/>
      <c r="H560" s="165"/>
      <c r="I560" s="165"/>
      <c r="J560" s="165"/>
      <c r="K560" s="77"/>
      <c r="L560" s="77"/>
      <c r="M560" s="82"/>
      <c r="N560" s="196">
        <f>VLOOKUP(M560,'Supporting Documentation'!$A$4:$J$566,10,FALSE)</f>
        <v>0</v>
      </c>
      <c r="O560" s="51"/>
      <c r="P560" s="50"/>
      <c r="Q560" s="157">
        <f>IF(O560="",0,(O560/'PPF Application'!$T$7))</f>
        <v>0</v>
      </c>
      <c r="R560" s="52">
        <f>IF(M560="", 0, (N560/'PPF Application'!$T$7)*O560)</f>
        <v>0</v>
      </c>
      <c r="S560" s="135"/>
      <c r="U560" s="159">
        <f t="shared" si="72"/>
        <v>0</v>
      </c>
      <c r="V560" s="159">
        <f t="shared" si="65"/>
        <v>0</v>
      </c>
      <c r="W560" s="159">
        <f t="shared" si="66"/>
        <v>0</v>
      </c>
      <c r="X560" s="159">
        <f t="shared" si="67"/>
        <v>0</v>
      </c>
      <c r="Y560" s="159">
        <f t="shared" si="68"/>
        <v>0</v>
      </c>
      <c r="Z560" s="11">
        <f t="shared" si="69"/>
        <v>0</v>
      </c>
      <c r="AB560" s="23">
        <f t="shared" si="70"/>
        <v>0</v>
      </c>
      <c r="AC560" s="23">
        <f t="shared" si="71"/>
        <v>0</v>
      </c>
    </row>
    <row r="561" spans="1:29" x14ac:dyDescent="0.2">
      <c r="A561" s="364"/>
      <c r="B561" s="364"/>
      <c r="C561" s="165"/>
      <c r="D561" s="165"/>
      <c r="E561" s="165"/>
      <c r="F561" s="195"/>
      <c r="G561" s="165"/>
      <c r="H561" s="165"/>
      <c r="I561" s="165"/>
      <c r="J561" s="165"/>
      <c r="K561" s="77"/>
      <c r="L561" s="77"/>
      <c r="M561" s="82"/>
      <c r="N561" s="196">
        <f>VLOOKUP(M561,'Supporting Documentation'!$A$4:$J$566,10,FALSE)</f>
        <v>0</v>
      </c>
      <c r="O561" s="51"/>
      <c r="P561" s="50"/>
      <c r="Q561" s="157">
        <f>IF(O561="",0,(O561/'PPF Application'!$T$7))</f>
        <v>0</v>
      </c>
      <c r="R561" s="52">
        <f>IF(M561="", 0, (N561/'PPF Application'!$T$7)*O561)</f>
        <v>0</v>
      </c>
      <c r="S561" s="135"/>
      <c r="U561" s="159">
        <f t="shared" si="72"/>
        <v>0</v>
      </c>
      <c r="V561" s="159">
        <f t="shared" si="65"/>
        <v>0</v>
      </c>
      <c r="W561" s="159">
        <f t="shared" si="66"/>
        <v>0</v>
      </c>
      <c r="X561" s="159">
        <f t="shared" si="67"/>
        <v>0</v>
      </c>
      <c r="Y561" s="159">
        <f t="shared" si="68"/>
        <v>0</v>
      </c>
      <c r="Z561" s="11">
        <f t="shared" si="69"/>
        <v>0</v>
      </c>
      <c r="AB561" s="23">
        <f t="shared" si="70"/>
        <v>0</v>
      </c>
      <c r="AC561" s="23">
        <f t="shared" si="71"/>
        <v>0</v>
      </c>
    </row>
    <row r="562" spans="1:29" x14ac:dyDescent="0.2">
      <c r="A562" s="364"/>
      <c r="B562" s="364"/>
      <c r="C562" s="165"/>
      <c r="D562" s="165"/>
      <c r="E562" s="165"/>
      <c r="F562" s="195"/>
      <c r="G562" s="165"/>
      <c r="H562" s="165"/>
      <c r="I562" s="165"/>
      <c r="J562" s="165"/>
      <c r="K562" s="77"/>
      <c r="L562" s="77"/>
      <c r="M562" s="82"/>
      <c r="N562" s="196">
        <f>VLOOKUP(M562,'Supporting Documentation'!$A$4:$J$566,10,FALSE)</f>
        <v>0</v>
      </c>
      <c r="O562" s="51"/>
      <c r="P562" s="50"/>
      <c r="Q562" s="157">
        <f>IF(O562="",0,(O562/'PPF Application'!$T$7))</f>
        <v>0</v>
      </c>
      <c r="R562" s="52">
        <f>IF(M562="", 0, (N562/'PPF Application'!$T$7)*O562)</f>
        <v>0</v>
      </c>
      <c r="S562" s="135"/>
      <c r="U562" s="159">
        <f t="shared" si="72"/>
        <v>0</v>
      </c>
      <c r="V562" s="159">
        <f t="shared" si="65"/>
        <v>0</v>
      </c>
      <c r="W562" s="159">
        <f t="shared" si="66"/>
        <v>0</v>
      </c>
      <c r="X562" s="159">
        <f t="shared" si="67"/>
        <v>0</v>
      </c>
      <c r="Y562" s="159">
        <f t="shared" si="68"/>
        <v>0</v>
      </c>
      <c r="Z562" s="11">
        <f t="shared" si="69"/>
        <v>0</v>
      </c>
      <c r="AB562" s="23">
        <f t="shared" si="70"/>
        <v>0</v>
      </c>
      <c r="AC562" s="23">
        <f t="shared" si="71"/>
        <v>0</v>
      </c>
    </row>
    <row r="563" spans="1:29" x14ac:dyDescent="0.2">
      <c r="A563" s="364"/>
      <c r="B563" s="364"/>
      <c r="C563" s="165"/>
      <c r="D563" s="165"/>
      <c r="E563" s="165"/>
      <c r="F563" s="195"/>
      <c r="G563" s="165"/>
      <c r="H563" s="165"/>
      <c r="I563" s="165"/>
      <c r="J563" s="165"/>
      <c r="K563" s="77"/>
      <c r="L563" s="77"/>
      <c r="M563" s="82"/>
      <c r="N563" s="196">
        <f>VLOOKUP(M563,'Supporting Documentation'!$A$4:$J$566,10,FALSE)</f>
        <v>0</v>
      </c>
      <c r="O563" s="51"/>
      <c r="P563" s="50"/>
      <c r="Q563" s="157">
        <f>IF(O563="",0,(O563/'PPF Application'!$T$7))</f>
        <v>0</v>
      </c>
      <c r="R563" s="52">
        <f>IF(M563="", 0, (N563/'PPF Application'!$T$7)*O563)</f>
        <v>0</v>
      </c>
      <c r="S563" s="135"/>
      <c r="U563" s="159">
        <f t="shared" si="72"/>
        <v>0</v>
      </c>
      <c r="V563" s="159">
        <f t="shared" si="65"/>
        <v>0</v>
      </c>
      <c r="W563" s="159">
        <f t="shared" si="66"/>
        <v>0</v>
      </c>
      <c r="X563" s="159">
        <f t="shared" si="67"/>
        <v>0</v>
      </c>
      <c r="Y563" s="159">
        <f t="shared" si="68"/>
        <v>0</v>
      </c>
      <c r="Z563" s="11">
        <f t="shared" si="69"/>
        <v>0</v>
      </c>
      <c r="AB563" s="23">
        <f t="shared" si="70"/>
        <v>0</v>
      </c>
      <c r="AC563" s="23">
        <f t="shared" si="71"/>
        <v>0</v>
      </c>
    </row>
    <row r="564" spans="1:29" x14ac:dyDescent="0.2">
      <c r="A564" s="364"/>
      <c r="B564" s="364"/>
      <c r="C564" s="165"/>
      <c r="D564" s="165"/>
      <c r="E564" s="165"/>
      <c r="F564" s="195"/>
      <c r="G564" s="165"/>
      <c r="H564" s="165"/>
      <c r="I564" s="165"/>
      <c r="J564" s="165"/>
      <c r="K564" s="77"/>
      <c r="L564" s="77"/>
      <c r="M564" s="82"/>
      <c r="N564" s="196">
        <f>VLOOKUP(M564,'Supporting Documentation'!$A$4:$J$566,10,FALSE)</f>
        <v>0</v>
      </c>
      <c r="O564" s="51"/>
      <c r="P564" s="50"/>
      <c r="Q564" s="157">
        <f>IF(O564="",0,(O564/'PPF Application'!$T$7))</f>
        <v>0</v>
      </c>
      <c r="R564" s="52">
        <f>IF(M564="", 0, (N564/'PPF Application'!$T$7)*O564)</f>
        <v>0</v>
      </c>
      <c r="S564" s="135"/>
      <c r="U564" s="159">
        <f t="shared" si="72"/>
        <v>0</v>
      </c>
      <c r="V564" s="159">
        <f t="shared" si="65"/>
        <v>0</v>
      </c>
      <c r="W564" s="159">
        <f t="shared" si="66"/>
        <v>0</v>
      </c>
      <c r="X564" s="159">
        <f t="shared" si="67"/>
        <v>0</v>
      </c>
      <c r="Y564" s="159">
        <f t="shared" si="68"/>
        <v>0</v>
      </c>
      <c r="Z564" s="11">
        <f t="shared" si="69"/>
        <v>0</v>
      </c>
      <c r="AB564" s="23">
        <f t="shared" si="70"/>
        <v>0</v>
      </c>
      <c r="AC564" s="23">
        <f t="shared" si="71"/>
        <v>0</v>
      </c>
    </row>
    <row r="565" spans="1:29" x14ac:dyDescent="0.2">
      <c r="A565" s="364"/>
      <c r="B565" s="364"/>
      <c r="C565" s="165"/>
      <c r="D565" s="165"/>
      <c r="E565" s="165"/>
      <c r="F565" s="195"/>
      <c r="G565" s="165"/>
      <c r="H565" s="165"/>
      <c r="I565" s="165"/>
      <c r="J565" s="165"/>
      <c r="K565" s="77"/>
      <c r="L565" s="77"/>
      <c r="M565" s="82"/>
      <c r="N565" s="196">
        <f>VLOOKUP(M565,'Supporting Documentation'!$A$4:$J$566,10,FALSE)</f>
        <v>0</v>
      </c>
      <c r="O565" s="51"/>
      <c r="P565" s="50"/>
      <c r="Q565" s="157">
        <f>IF(O565="",0,(O565/'PPF Application'!$T$7))</f>
        <v>0</v>
      </c>
      <c r="R565" s="52">
        <f>IF(M565="", 0, (N565/'PPF Application'!$T$7)*O565)</f>
        <v>0</v>
      </c>
      <c r="S565" s="135"/>
      <c r="U565" s="159">
        <f t="shared" si="72"/>
        <v>0</v>
      </c>
      <c r="V565" s="159">
        <f t="shared" si="65"/>
        <v>0</v>
      </c>
      <c r="W565" s="159">
        <f t="shared" si="66"/>
        <v>0</v>
      </c>
      <c r="X565" s="159">
        <f t="shared" si="67"/>
        <v>0</v>
      </c>
      <c r="Y565" s="159">
        <f t="shared" si="68"/>
        <v>0</v>
      </c>
      <c r="Z565" s="11">
        <f t="shared" si="69"/>
        <v>0</v>
      </c>
      <c r="AB565" s="23">
        <f t="shared" si="70"/>
        <v>0</v>
      </c>
      <c r="AC565" s="23">
        <f t="shared" si="71"/>
        <v>0</v>
      </c>
    </row>
    <row r="566" spans="1:29" x14ac:dyDescent="0.2">
      <c r="A566" s="364"/>
      <c r="B566" s="364"/>
      <c r="C566" s="165"/>
      <c r="D566" s="165"/>
      <c r="E566" s="165"/>
      <c r="F566" s="195"/>
      <c r="G566" s="165"/>
      <c r="H566" s="165"/>
      <c r="I566" s="165"/>
      <c r="J566" s="165"/>
      <c r="K566" s="77"/>
      <c r="L566" s="77"/>
      <c r="M566" s="82"/>
      <c r="N566" s="196">
        <f>VLOOKUP(M566,'Supporting Documentation'!$A$4:$J$566,10,FALSE)</f>
        <v>0</v>
      </c>
      <c r="O566" s="51"/>
      <c r="P566" s="50"/>
      <c r="Q566" s="157">
        <f>IF(O566="",0,(O566/'PPF Application'!$T$7))</f>
        <v>0</v>
      </c>
      <c r="R566" s="52">
        <f>IF(M566="", 0, (N566/'PPF Application'!$T$7)*O566)</f>
        <v>0</v>
      </c>
      <c r="S566" s="135"/>
      <c r="U566" s="159">
        <f t="shared" si="72"/>
        <v>0</v>
      </c>
      <c r="V566" s="159">
        <f t="shared" si="65"/>
        <v>0</v>
      </c>
      <c r="W566" s="159">
        <f t="shared" si="66"/>
        <v>0</v>
      </c>
      <c r="X566" s="159">
        <f t="shared" si="67"/>
        <v>0</v>
      </c>
      <c r="Y566" s="159">
        <f t="shared" si="68"/>
        <v>0</v>
      </c>
      <c r="Z566" s="11">
        <f t="shared" si="69"/>
        <v>0</v>
      </c>
      <c r="AB566" s="23">
        <f t="shared" si="70"/>
        <v>0</v>
      </c>
      <c r="AC566" s="23">
        <f t="shared" si="71"/>
        <v>0</v>
      </c>
    </row>
    <row r="567" spans="1:29" x14ac:dyDescent="0.2">
      <c r="A567" s="364"/>
      <c r="B567" s="364"/>
      <c r="C567" s="165"/>
      <c r="D567" s="165"/>
      <c r="E567" s="165"/>
      <c r="F567" s="195"/>
      <c r="G567" s="165"/>
      <c r="H567" s="165"/>
      <c r="I567" s="165"/>
      <c r="J567" s="165"/>
      <c r="K567" s="77"/>
      <c r="L567" s="77"/>
      <c r="M567" s="82"/>
      <c r="N567" s="196">
        <f>VLOOKUP(M567,'Supporting Documentation'!$A$4:$J$566,10,FALSE)</f>
        <v>0</v>
      </c>
      <c r="O567" s="51"/>
      <c r="P567" s="50"/>
      <c r="Q567" s="157">
        <f>IF(O567="",0,(O567/'PPF Application'!$T$7))</f>
        <v>0</v>
      </c>
      <c r="R567" s="52">
        <f>IF(M567="", 0, (N567/'PPF Application'!$T$7)*O567)</f>
        <v>0</v>
      </c>
      <c r="S567" s="135"/>
      <c r="U567" s="159">
        <f t="shared" si="72"/>
        <v>0</v>
      </c>
      <c r="V567" s="159">
        <f t="shared" si="65"/>
        <v>0</v>
      </c>
      <c r="W567" s="159">
        <f t="shared" si="66"/>
        <v>0</v>
      </c>
      <c r="X567" s="159">
        <f t="shared" si="67"/>
        <v>0</v>
      </c>
      <c r="Y567" s="159">
        <f t="shared" si="68"/>
        <v>0</v>
      </c>
      <c r="Z567" s="11">
        <f t="shared" si="69"/>
        <v>0</v>
      </c>
      <c r="AB567" s="23">
        <f t="shared" si="70"/>
        <v>0</v>
      </c>
      <c r="AC567" s="23">
        <f t="shared" si="71"/>
        <v>0</v>
      </c>
    </row>
    <row r="568" spans="1:29" x14ac:dyDescent="0.2">
      <c r="A568" s="364"/>
      <c r="B568" s="364"/>
      <c r="C568" s="165"/>
      <c r="D568" s="165"/>
      <c r="E568" s="165"/>
      <c r="F568" s="195"/>
      <c r="G568" s="165"/>
      <c r="H568" s="165"/>
      <c r="I568" s="165"/>
      <c r="J568" s="165"/>
      <c r="K568" s="77"/>
      <c r="L568" s="77"/>
      <c r="M568" s="82"/>
      <c r="N568" s="196">
        <f>VLOOKUP(M568,'Supporting Documentation'!$A$4:$J$566,10,FALSE)</f>
        <v>0</v>
      </c>
      <c r="O568" s="51"/>
      <c r="P568" s="50"/>
      <c r="Q568" s="157">
        <f>IF(O568="",0,(O568/'PPF Application'!$T$7))</f>
        <v>0</v>
      </c>
      <c r="R568" s="52">
        <f>IF(M568="", 0, (N568/'PPF Application'!$T$7)*O568)</f>
        <v>0</v>
      </c>
      <c r="S568" s="135"/>
      <c r="U568" s="159">
        <f t="shared" si="72"/>
        <v>0</v>
      </c>
      <c r="V568" s="159">
        <f t="shared" si="65"/>
        <v>0</v>
      </c>
      <c r="W568" s="159">
        <f t="shared" si="66"/>
        <v>0</v>
      </c>
      <c r="X568" s="159">
        <f t="shared" si="67"/>
        <v>0</v>
      </c>
      <c r="Y568" s="159">
        <f t="shared" si="68"/>
        <v>0</v>
      </c>
      <c r="Z568" s="11">
        <f t="shared" si="69"/>
        <v>0</v>
      </c>
      <c r="AB568" s="23">
        <f t="shared" si="70"/>
        <v>0</v>
      </c>
      <c r="AC568" s="23">
        <f t="shared" si="71"/>
        <v>0</v>
      </c>
    </row>
    <row r="569" spans="1:29" x14ac:dyDescent="0.2">
      <c r="A569" s="364"/>
      <c r="B569" s="364"/>
      <c r="C569" s="165"/>
      <c r="D569" s="165"/>
      <c r="E569" s="165"/>
      <c r="F569" s="195"/>
      <c r="G569" s="165"/>
      <c r="H569" s="165"/>
      <c r="I569" s="165"/>
      <c r="J569" s="165"/>
      <c r="K569" s="77"/>
      <c r="L569" s="77"/>
      <c r="M569" s="82"/>
      <c r="N569" s="196">
        <f>VLOOKUP(M569,'Supporting Documentation'!$A$4:$J$566,10,FALSE)</f>
        <v>0</v>
      </c>
      <c r="O569" s="51"/>
      <c r="P569" s="50"/>
      <c r="Q569" s="157">
        <f>IF(O569="",0,(O569/'PPF Application'!$T$7))</f>
        <v>0</v>
      </c>
      <c r="R569" s="52">
        <f>IF(M569="", 0, (N569/'PPF Application'!$T$7)*O569)</f>
        <v>0</v>
      </c>
      <c r="S569" s="135"/>
      <c r="U569" s="159">
        <f t="shared" si="72"/>
        <v>0</v>
      </c>
      <c r="V569" s="159">
        <f t="shared" si="65"/>
        <v>0</v>
      </c>
      <c r="W569" s="159">
        <f t="shared" si="66"/>
        <v>0</v>
      </c>
      <c r="X569" s="159">
        <f t="shared" si="67"/>
        <v>0</v>
      </c>
      <c r="Y569" s="159">
        <f t="shared" si="68"/>
        <v>0</v>
      </c>
      <c r="Z569" s="11">
        <f t="shared" si="69"/>
        <v>0</v>
      </c>
      <c r="AB569" s="23">
        <f t="shared" si="70"/>
        <v>0</v>
      </c>
      <c r="AC569" s="23">
        <f t="shared" si="71"/>
        <v>0</v>
      </c>
    </row>
    <row r="570" spans="1:29" x14ac:dyDescent="0.2">
      <c r="A570" s="364"/>
      <c r="B570" s="364"/>
      <c r="C570" s="165"/>
      <c r="D570" s="165"/>
      <c r="E570" s="165"/>
      <c r="F570" s="195"/>
      <c r="G570" s="165"/>
      <c r="H570" s="165"/>
      <c r="I570" s="165"/>
      <c r="J570" s="165"/>
      <c r="K570" s="77"/>
      <c r="L570" s="77"/>
      <c r="M570" s="82"/>
      <c r="N570" s="196">
        <f>VLOOKUP(M570,'Supporting Documentation'!$A$4:$J$566,10,FALSE)</f>
        <v>0</v>
      </c>
      <c r="O570" s="51"/>
      <c r="P570" s="50"/>
      <c r="Q570" s="157">
        <f>IF(O570="",0,(O570/'PPF Application'!$T$7))</f>
        <v>0</v>
      </c>
      <c r="R570" s="52">
        <f>IF(M570="", 0, (N570/'PPF Application'!$T$7)*O570)</f>
        <v>0</v>
      </c>
      <c r="S570" s="135"/>
      <c r="U570" s="159">
        <f t="shared" si="72"/>
        <v>0</v>
      </c>
      <c r="V570" s="159">
        <f t="shared" si="65"/>
        <v>0</v>
      </c>
      <c r="W570" s="159">
        <f t="shared" si="66"/>
        <v>0</v>
      </c>
      <c r="X570" s="159">
        <f t="shared" si="67"/>
        <v>0</v>
      </c>
      <c r="Y570" s="159">
        <f t="shared" si="68"/>
        <v>0</v>
      </c>
      <c r="Z570" s="11">
        <f t="shared" si="69"/>
        <v>0</v>
      </c>
      <c r="AB570" s="23">
        <f t="shared" si="70"/>
        <v>0</v>
      </c>
      <c r="AC570" s="23">
        <f t="shared" si="71"/>
        <v>0</v>
      </c>
    </row>
    <row r="571" spans="1:29" x14ac:dyDescent="0.2">
      <c r="A571" s="364"/>
      <c r="B571" s="364"/>
      <c r="C571" s="165"/>
      <c r="D571" s="165"/>
      <c r="E571" s="165"/>
      <c r="F571" s="195"/>
      <c r="G571" s="165"/>
      <c r="H571" s="165"/>
      <c r="I571" s="165"/>
      <c r="J571" s="165"/>
      <c r="K571" s="77"/>
      <c r="L571" s="77"/>
      <c r="M571" s="82"/>
      <c r="N571" s="196">
        <f>VLOOKUP(M571,'Supporting Documentation'!$A$4:$J$566,10,FALSE)</f>
        <v>0</v>
      </c>
      <c r="O571" s="51"/>
      <c r="P571" s="50"/>
      <c r="Q571" s="157">
        <f>IF(O571="",0,(O571/'PPF Application'!$T$7))</f>
        <v>0</v>
      </c>
      <c r="R571" s="52">
        <f>IF(M571="", 0, (N571/'PPF Application'!$T$7)*O571)</f>
        <v>0</v>
      </c>
      <c r="S571" s="135"/>
      <c r="U571" s="159">
        <f t="shared" si="72"/>
        <v>0</v>
      </c>
      <c r="V571" s="159">
        <f t="shared" si="65"/>
        <v>0</v>
      </c>
      <c r="W571" s="159">
        <f t="shared" si="66"/>
        <v>0</v>
      </c>
      <c r="X571" s="159">
        <f t="shared" si="67"/>
        <v>0</v>
      </c>
      <c r="Y571" s="159">
        <f t="shared" si="68"/>
        <v>0</v>
      </c>
      <c r="Z571" s="11">
        <f t="shared" si="69"/>
        <v>0</v>
      </c>
      <c r="AB571" s="23">
        <f t="shared" si="70"/>
        <v>0</v>
      </c>
      <c r="AC571" s="23">
        <f t="shared" si="71"/>
        <v>0</v>
      </c>
    </row>
    <row r="572" spans="1:29" x14ac:dyDescent="0.2">
      <c r="A572" s="364"/>
      <c r="B572" s="364"/>
      <c r="C572" s="165"/>
      <c r="D572" s="165"/>
      <c r="E572" s="165"/>
      <c r="F572" s="195"/>
      <c r="G572" s="165"/>
      <c r="H572" s="165"/>
      <c r="I572" s="165"/>
      <c r="J572" s="165"/>
      <c r="K572" s="77"/>
      <c r="L572" s="77"/>
      <c r="M572" s="82"/>
      <c r="N572" s="196">
        <f>VLOOKUP(M572,'Supporting Documentation'!$A$4:$J$566,10,FALSE)</f>
        <v>0</v>
      </c>
      <c r="O572" s="51"/>
      <c r="P572" s="50"/>
      <c r="Q572" s="157">
        <f>IF(O572="",0,(O572/'PPF Application'!$T$7))</f>
        <v>0</v>
      </c>
      <c r="R572" s="52">
        <f>IF(M572="", 0, (N572/'PPF Application'!$T$7)*O572)</f>
        <v>0</v>
      </c>
      <c r="S572" s="135"/>
      <c r="U572" s="159">
        <f t="shared" si="72"/>
        <v>0</v>
      </c>
      <c r="V572" s="159">
        <f t="shared" si="65"/>
        <v>0</v>
      </c>
      <c r="W572" s="159">
        <f t="shared" si="66"/>
        <v>0</v>
      </c>
      <c r="X572" s="159">
        <f t="shared" si="67"/>
        <v>0</v>
      </c>
      <c r="Y572" s="159">
        <f t="shared" si="68"/>
        <v>0</v>
      </c>
      <c r="Z572" s="11">
        <f t="shared" si="69"/>
        <v>0</v>
      </c>
      <c r="AB572" s="23">
        <f t="shared" si="70"/>
        <v>0</v>
      </c>
      <c r="AC572" s="23">
        <f t="shared" si="71"/>
        <v>0</v>
      </c>
    </row>
    <row r="573" spans="1:29" x14ac:dyDescent="0.2">
      <c r="A573" s="364"/>
      <c r="B573" s="364"/>
      <c r="C573" s="165"/>
      <c r="D573" s="165"/>
      <c r="E573" s="165"/>
      <c r="F573" s="195"/>
      <c r="G573" s="165"/>
      <c r="H573" s="165"/>
      <c r="I573" s="165"/>
      <c r="J573" s="165"/>
      <c r="K573" s="77"/>
      <c r="L573" s="77"/>
      <c r="M573" s="82"/>
      <c r="N573" s="196">
        <f>VLOOKUP(M573,'Supporting Documentation'!$A$4:$J$566,10,FALSE)</f>
        <v>0</v>
      </c>
      <c r="O573" s="51"/>
      <c r="P573" s="50"/>
      <c r="Q573" s="157">
        <f>IF(O573="",0,(O573/'PPF Application'!$T$7))</f>
        <v>0</v>
      </c>
      <c r="R573" s="52">
        <f>IF(M573="", 0, (N573/'PPF Application'!$T$7)*O573)</f>
        <v>0</v>
      </c>
      <c r="S573" s="135"/>
      <c r="U573" s="159">
        <f t="shared" si="72"/>
        <v>0</v>
      </c>
      <c r="V573" s="159">
        <f t="shared" si="65"/>
        <v>0</v>
      </c>
      <c r="W573" s="159">
        <f t="shared" si="66"/>
        <v>0</v>
      </c>
      <c r="X573" s="159">
        <f t="shared" si="67"/>
        <v>0</v>
      </c>
      <c r="Y573" s="159">
        <f t="shared" si="68"/>
        <v>0</v>
      </c>
      <c r="Z573" s="11">
        <f t="shared" si="69"/>
        <v>0</v>
      </c>
      <c r="AB573" s="23">
        <f t="shared" si="70"/>
        <v>0</v>
      </c>
      <c r="AC573" s="23">
        <f t="shared" si="71"/>
        <v>0</v>
      </c>
    </row>
    <row r="574" spans="1:29" x14ac:dyDescent="0.2">
      <c r="A574" s="364"/>
      <c r="B574" s="364"/>
      <c r="C574" s="165"/>
      <c r="D574" s="165"/>
      <c r="E574" s="165"/>
      <c r="F574" s="195"/>
      <c r="G574" s="165"/>
      <c r="H574" s="165"/>
      <c r="I574" s="165"/>
      <c r="J574" s="165"/>
      <c r="K574" s="77"/>
      <c r="L574" s="77"/>
      <c r="M574" s="82"/>
      <c r="N574" s="196">
        <f>VLOOKUP(M574,'Supporting Documentation'!$A$4:$J$566,10,FALSE)</f>
        <v>0</v>
      </c>
      <c r="O574" s="51"/>
      <c r="P574" s="50"/>
      <c r="Q574" s="157">
        <f>IF(O574="",0,(O574/'PPF Application'!$T$7))</f>
        <v>0</v>
      </c>
      <c r="R574" s="52">
        <f>IF(M574="", 0, (N574/'PPF Application'!$T$7)*O574)</f>
        <v>0</v>
      </c>
      <c r="S574" s="135"/>
      <c r="U574" s="159">
        <f t="shared" si="72"/>
        <v>0</v>
      </c>
      <c r="V574" s="159">
        <f t="shared" si="65"/>
        <v>0</v>
      </c>
      <c r="W574" s="159">
        <f t="shared" si="66"/>
        <v>0</v>
      </c>
      <c r="X574" s="159">
        <f t="shared" si="67"/>
        <v>0</v>
      </c>
      <c r="Y574" s="159">
        <f t="shared" si="68"/>
        <v>0</v>
      </c>
      <c r="Z574" s="11">
        <f t="shared" si="69"/>
        <v>0</v>
      </c>
      <c r="AB574" s="23">
        <f t="shared" si="70"/>
        <v>0</v>
      </c>
      <c r="AC574" s="23">
        <f t="shared" si="71"/>
        <v>0</v>
      </c>
    </row>
    <row r="575" spans="1:29" x14ac:dyDescent="0.2">
      <c r="A575" s="364"/>
      <c r="B575" s="364"/>
      <c r="C575" s="165"/>
      <c r="D575" s="165"/>
      <c r="E575" s="165"/>
      <c r="F575" s="195"/>
      <c r="G575" s="165"/>
      <c r="H575" s="165"/>
      <c r="I575" s="165"/>
      <c r="J575" s="165"/>
      <c r="K575" s="77"/>
      <c r="L575" s="77"/>
      <c r="M575" s="82"/>
      <c r="N575" s="196">
        <f>VLOOKUP(M575,'Supporting Documentation'!$A$4:$J$566,10,FALSE)</f>
        <v>0</v>
      </c>
      <c r="O575" s="51"/>
      <c r="P575" s="50"/>
      <c r="Q575" s="157">
        <f>IF(O575="",0,(O575/'PPF Application'!$T$7))</f>
        <v>0</v>
      </c>
      <c r="R575" s="52">
        <f>IF(M575="", 0, (N575/'PPF Application'!$T$7)*O575)</f>
        <v>0</v>
      </c>
      <c r="S575" s="135"/>
      <c r="U575" s="159">
        <f t="shared" si="72"/>
        <v>0</v>
      </c>
      <c r="V575" s="159">
        <f t="shared" si="65"/>
        <v>0</v>
      </c>
      <c r="W575" s="159">
        <f t="shared" si="66"/>
        <v>0</v>
      </c>
      <c r="X575" s="159">
        <f t="shared" si="67"/>
        <v>0</v>
      </c>
      <c r="Y575" s="159">
        <f t="shared" si="68"/>
        <v>0</v>
      </c>
      <c r="Z575" s="11">
        <f t="shared" si="69"/>
        <v>0</v>
      </c>
      <c r="AB575" s="23">
        <f t="shared" si="70"/>
        <v>0</v>
      </c>
      <c r="AC575" s="23">
        <f t="shared" si="71"/>
        <v>0</v>
      </c>
    </row>
    <row r="576" spans="1:29" x14ac:dyDescent="0.2">
      <c r="A576" s="364"/>
      <c r="B576" s="364"/>
      <c r="C576" s="165"/>
      <c r="D576" s="165"/>
      <c r="E576" s="165"/>
      <c r="F576" s="195"/>
      <c r="G576" s="165"/>
      <c r="H576" s="165"/>
      <c r="I576" s="165"/>
      <c r="J576" s="165"/>
      <c r="K576" s="77"/>
      <c r="L576" s="77"/>
      <c r="M576" s="82"/>
      <c r="N576" s="196">
        <f>VLOOKUP(M576,'Supporting Documentation'!$A$4:$J$566,10,FALSE)</f>
        <v>0</v>
      </c>
      <c r="O576" s="51"/>
      <c r="P576" s="50"/>
      <c r="Q576" s="157">
        <f>IF(O576="",0,(O576/'PPF Application'!$T$7))</f>
        <v>0</v>
      </c>
      <c r="R576" s="52">
        <f>IF(M576="", 0, (N576/'PPF Application'!$T$7)*O576)</f>
        <v>0</v>
      </c>
      <c r="S576" s="135"/>
      <c r="U576" s="159">
        <f t="shared" si="72"/>
        <v>0</v>
      </c>
      <c r="V576" s="159">
        <f t="shared" si="65"/>
        <v>0</v>
      </c>
      <c r="W576" s="159">
        <f t="shared" si="66"/>
        <v>0</v>
      </c>
      <c r="X576" s="159">
        <f t="shared" si="67"/>
        <v>0</v>
      </c>
      <c r="Y576" s="159">
        <f t="shared" si="68"/>
        <v>0</v>
      </c>
      <c r="Z576" s="11">
        <f t="shared" si="69"/>
        <v>0</v>
      </c>
      <c r="AB576" s="23">
        <f t="shared" si="70"/>
        <v>0</v>
      </c>
      <c r="AC576" s="23">
        <f t="shared" si="71"/>
        <v>0</v>
      </c>
    </row>
    <row r="577" spans="1:29" x14ac:dyDescent="0.2">
      <c r="A577" s="364"/>
      <c r="B577" s="364"/>
      <c r="C577" s="165"/>
      <c r="D577" s="165"/>
      <c r="E577" s="165"/>
      <c r="F577" s="195"/>
      <c r="G577" s="165"/>
      <c r="H577" s="165"/>
      <c r="I577" s="165"/>
      <c r="J577" s="165"/>
      <c r="K577" s="77"/>
      <c r="L577" s="77"/>
      <c r="M577" s="82"/>
      <c r="N577" s="196">
        <f>VLOOKUP(M577,'Supporting Documentation'!$A$4:$J$566,10,FALSE)</f>
        <v>0</v>
      </c>
      <c r="O577" s="51"/>
      <c r="P577" s="50"/>
      <c r="Q577" s="157">
        <f>IF(O577="",0,(O577/'PPF Application'!$T$7))</f>
        <v>0</v>
      </c>
      <c r="R577" s="52">
        <f>IF(M577="", 0, (N577/'PPF Application'!$T$7)*O577)</f>
        <v>0</v>
      </c>
      <c r="S577" s="135"/>
      <c r="U577" s="159">
        <f t="shared" si="72"/>
        <v>0</v>
      </c>
      <c r="V577" s="159">
        <f t="shared" si="65"/>
        <v>0</v>
      </c>
      <c r="W577" s="159">
        <f t="shared" si="66"/>
        <v>0</v>
      </c>
      <c r="X577" s="159">
        <f t="shared" si="67"/>
        <v>0</v>
      </c>
      <c r="Y577" s="159">
        <f t="shared" si="68"/>
        <v>0</v>
      </c>
      <c r="Z577" s="11">
        <f t="shared" si="69"/>
        <v>0</v>
      </c>
      <c r="AB577" s="23">
        <f t="shared" si="70"/>
        <v>0</v>
      </c>
      <c r="AC577" s="23">
        <f t="shared" si="71"/>
        <v>0</v>
      </c>
    </row>
    <row r="578" spans="1:29" x14ac:dyDescent="0.2">
      <c r="A578" s="364"/>
      <c r="B578" s="364"/>
      <c r="C578" s="165"/>
      <c r="D578" s="165"/>
      <c r="E578" s="165"/>
      <c r="F578" s="195"/>
      <c r="G578" s="165"/>
      <c r="H578" s="165"/>
      <c r="I578" s="165"/>
      <c r="J578" s="165"/>
      <c r="K578" s="77"/>
      <c r="L578" s="77"/>
      <c r="M578" s="82"/>
      <c r="N578" s="196">
        <f>VLOOKUP(M578,'Supporting Documentation'!$A$4:$J$566,10,FALSE)</f>
        <v>0</v>
      </c>
      <c r="O578" s="51"/>
      <c r="P578" s="50"/>
      <c r="Q578" s="157">
        <f>IF(O578="",0,(O578/'PPF Application'!$T$7))</f>
        <v>0</v>
      </c>
      <c r="R578" s="52">
        <f>IF(M578="", 0, (N578/'PPF Application'!$T$7)*O578)</f>
        <v>0</v>
      </c>
      <c r="S578" s="135"/>
      <c r="U578" s="159">
        <f t="shared" si="72"/>
        <v>0</v>
      </c>
      <c r="V578" s="159">
        <f t="shared" si="65"/>
        <v>0</v>
      </c>
      <c r="W578" s="159">
        <f t="shared" si="66"/>
        <v>0</v>
      </c>
      <c r="X578" s="159">
        <f t="shared" si="67"/>
        <v>0</v>
      </c>
      <c r="Y578" s="159">
        <f t="shared" si="68"/>
        <v>0</v>
      </c>
      <c r="Z578" s="11">
        <f t="shared" si="69"/>
        <v>0</v>
      </c>
      <c r="AB578" s="23">
        <f t="shared" si="70"/>
        <v>0</v>
      </c>
      <c r="AC578" s="23">
        <f t="shared" si="71"/>
        <v>0</v>
      </c>
    </row>
    <row r="579" spans="1:29" x14ac:dyDescent="0.2">
      <c r="A579" s="364"/>
      <c r="B579" s="364"/>
      <c r="C579" s="165"/>
      <c r="D579" s="165"/>
      <c r="E579" s="165"/>
      <c r="F579" s="195"/>
      <c r="G579" s="165"/>
      <c r="H579" s="165"/>
      <c r="I579" s="165"/>
      <c r="J579" s="165"/>
      <c r="K579" s="77"/>
      <c r="L579" s="77"/>
      <c r="M579" s="82"/>
      <c r="N579" s="196">
        <f>VLOOKUP(M579,'Supporting Documentation'!$A$4:$J$566,10,FALSE)</f>
        <v>0</v>
      </c>
      <c r="O579" s="51"/>
      <c r="P579" s="50"/>
      <c r="Q579" s="157">
        <f>IF(O579="",0,(O579/'PPF Application'!$T$7))</f>
        <v>0</v>
      </c>
      <c r="R579" s="52">
        <f>IF(M579="", 0, (N579/'PPF Application'!$T$7)*O579)</f>
        <v>0</v>
      </c>
      <c r="S579" s="135"/>
      <c r="U579" s="159">
        <f t="shared" si="72"/>
        <v>0</v>
      </c>
      <c r="V579" s="159">
        <f t="shared" si="65"/>
        <v>0</v>
      </c>
      <c r="W579" s="159">
        <f t="shared" si="66"/>
        <v>0</v>
      </c>
      <c r="X579" s="159">
        <f t="shared" si="67"/>
        <v>0</v>
      </c>
      <c r="Y579" s="159">
        <f t="shared" si="68"/>
        <v>0</v>
      </c>
      <c r="Z579" s="11">
        <f t="shared" si="69"/>
        <v>0</v>
      </c>
      <c r="AB579" s="23">
        <f t="shared" si="70"/>
        <v>0</v>
      </c>
      <c r="AC579" s="23">
        <f t="shared" si="71"/>
        <v>0</v>
      </c>
    </row>
    <row r="580" spans="1:29" x14ac:dyDescent="0.2">
      <c r="A580" s="364"/>
      <c r="B580" s="364"/>
      <c r="C580" s="165"/>
      <c r="D580" s="165"/>
      <c r="E580" s="165"/>
      <c r="F580" s="195"/>
      <c r="G580" s="165"/>
      <c r="H580" s="165"/>
      <c r="I580" s="165"/>
      <c r="J580" s="165"/>
      <c r="K580" s="77"/>
      <c r="L580" s="77"/>
      <c r="M580" s="82"/>
      <c r="N580" s="196">
        <f>VLOOKUP(M580,'Supporting Documentation'!$A$4:$J$566,10,FALSE)</f>
        <v>0</v>
      </c>
      <c r="O580" s="51"/>
      <c r="P580" s="50"/>
      <c r="Q580" s="157">
        <f>IF(O580="",0,(O580/'PPF Application'!$T$7))</f>
        <v>0</v>
      </c>
      <c r="R580" s="52">
        <f>IF(M580="", 0, (N580/'PPF Application'!$T$7)*O580)</f>
        <v>0</v>
      </c>
      <c r="S580" s="135"/>
      <c r="U580" s="159">
        <f t="shared" si="72"/>
        <v>0</v>
      </c>
      <c r="V580" s="159">
        <f t="shared" si="65"/>
        <v>0</v>
      </c>
      <c r="W580" s="159">
        <f t="shared" si="66"/>
        <v>0</v>
      </c>
      <c r="X580" s="159">
        <f t="shared" si="67"/>
        <v>0</v>
      </c>
      <c r="Y580" s="159">
        <f t="shared" si="68"/>
        <v>0</v>
      </c>
      <c r="Z580" s="11">
        <f t="shared" si="69"/>
        <v>0</v>
      </c>
      <c r="AB580" s="23">
        <f t="shared" si="70"/>
        <v>0</v>
      </c>
      <c r="AC580" s="23">
        <f t="shared" si="71"/>
        <v>0</v>
      </c>
    </row>
    <row r="581" spans="1:29" x14ac:dyDescent="0.2">
      <c r="A581" s="364"/>
      <c r="B581" s="364"/>
      <c r="C581" s="165"/>
      <c r="D581" s="165"/>
      <c r="E581" s="165"/>
      <c r="F581" s="195"/>
      <c r="G581" s="165"/>
      <c r="H581" s="165"/>
      <c r="I581" s="165"/>
      <c r="J581" s="165"/>
      <c r="K581" s="77"/>
      <c r="L581" s="77"/>
      <c r="M581" s="82"/>
      <c r="N581" s="196">
        <f>VLOOKUP(M581,'Supporting Documentation'!$A$4:$J$566,10,FALSE)</f>
        <v>0</v>
      </c>
      <c r="O581" s="51"/>
      <c r="P581" s="50"/>
      <c r="Q581" s="157">
        <f>IF(O581="",0,(O581/'PPF Application'!$T$7))</f>
        <v>0</v>
      </c>
      <c r="R581" s="52">
        <f>IF(M581="", 0, (N581/'PPF Application'!$T$7)*O581)</f>
        <v>0</v>
      </c>
      <c r="S581" s="135"/>
      <c r="U581" s="159">
        <f t="shared" si="72"/>
        <v>0</v>
      </c>
      <c r="V581" s="159">
        <f t="shared" si="65"/>
        <v>0</v>
      </c>
      <c r="W581" s="159">
        <f t="shared" si="66"/>
        <v>0</v>
      </c>
      <c r="X581" s="159">
        <f t="shared" si="67"/>
        <v>0</v>
      </c>
      <c r="Y581" s="159">
        <f t="shared" si="68"/>
        <v>0</v>
      </c>
      <c r="Z581" s="11">
        <f t="shared" si="69"/>
        <v>0</v>
      </c>
      <c r="AB581" s="23">
        <f t="shared" si="70"/>
        <v>0</v>
      </c>
      <c r="AC581" s="23">
        <f t="shared" si="71"/>
        <v>0</v>
      </c>
    </row>
    <row r="582" spans="1:29" x14ac:dyDescent="0.2">
      <c r="A582" s="364"/>
      <c r="B582" s="364"/>
      <c r="C582" s="165"/>
      <c r="D582" s="165"/>
      <c r="E582" s="165"/>
      <c r="F582" s="195"/>
      <c r="G582" s="165"/>
      <c r="H582" s="165"/>
      <c r="I582" s="165"/>
      <c r="J582" s="165"/>
      <c r="K582" s="77"/>
      <c r="L582" s="77"/>
      <c r="M582" s="82"/>
      <c r="N582" s="196">
        <f>VLOOKUP(M582,'Supporting Documentation'!$A$4:$J$566,10,FALSE)</f>
        <v>0</v>
      </c>
      <c r="O582" s="51"/>
      <c r="P582" s="50"/>
      <c r="Q582" s="157">
        <f>IF(O582="",0,(O582/'PPF Application'!$T$7))</f>
        <v>0</v>
      </c>
      <c r="R582" s="52">
        <f>IF(M582="", 0, (N582/'PPF Application'!$T$7)*O582)</f>
        <v>0</v>
      </c>
      <c r="S582" s="135"/>
      <c r="U582" s="159">
        <f t="shared" si="72"/>
        <v>0</v>
      </c>
      <c r="V582" s="159">
        <f t="shared" ref="V582:V645" si="73">IF(AND(C582="x",G582="x"),1,0)</f>
        <v>0</v>
      </c>
      <c r="W582" s="159">
        <f t="shared" ref="W582:W645" si="74">IF(AND(D582="x",G582="x"),1,0)</f>
        <v>0</v>
      </c>
      <c r="X582" s="159">
        <f t="shared" ref="X582:X645" si="75">IF(AND(E582="x",G582="x"),1,0)</f>
        <v>0</v>
      </c>
      <c r="Y582" s="159">
        <f t="shared" ref="Y582:Y645" si="76">IF(OR(M582="UNK",M582="TPR",M582="ORP",M582="INC",M582="OTS"),1,0)</f>
        <v>0</v>
      </c>
      <c r="Z582" s="11">
        <f t="shared" ref="Z582:Z645" si="77">IF((AND(AND(AND(K582&lt;=$AA$5,L582&gt;=$AA$5,K582&lt;&gt;"",G582&lt;&gt;"")))),1,0)</f>
        <v>0</v>
      </c>
      <c r="AB582" s="23">
        <f t="shared" ref="AB582:AB645" si="78">IF(H582="x",Q582,0)</f>
        <v>0</v>
      </c>
      <c r="AC582" s="23">
        <f t="shared" ref="AC582:AC645" si="79">IF(P582="x", Q582, 0)</f>
        <v>0</v>
      </c>
    </row>
    <row r="583" spans="1:29" x14ac:dyDescent="0.2">
      <c r="A583" s="364"/>
      <c r="B583" s="364"/>
      <c r="C583" s="165"/>
      <c r="D583" s="165"/>
      <c r="E583" s="165"/>
      <c r="F583" s="195"/>
      <c r="G583" s="165"/>
      <c r="H583" s="165"/>
      <c r="I583" s="165"/>
      <c r="J583" s="165"/>
      <c r="K583" s="77"/>
      <c r="L583" s="77"/>
      <c r="M583" s="82"/>
      <c r="N583" s="196">
        <f>VLOOKUP(M583,'Supporting Documentation'!$A$4:$J$566,10,FALSE)</f>
        <v>0</v>
      </c>
      <c r="O583" s="51"/>
      <c r="P583" s="50"/>
      <c r="Q583" s="157">
        <f>IF(O583="",0,(O583/'PPF Application'!$T$7))</f>
        <v>0</v>
      </c>
      <c r="R583" s="52">
        <f>IF(M583="", 0, (N583/'PPF Application'!$T$7)*O583)</f>
        <v>0</v>
      </c>
      <c r="S583" s="135"/>
      <c r="U583" s="159">
        <f t="shared" ref="U583:U646" si="80">IF(AND(A583="x",G583="x"),1,0)</f>
        <v>0</v>
      </c>
      <c r="V583" s="159">
        <f t="shared" si="73"/>
        <v>0</v>
      </c>
      <c r="W583" s="159">
        <f t="shared" si="74"/>
        <v>0</v>
      </c>
      <c r="X583" s="159">
        <f t="shared" si="75"/>
        <v>0</v>
      </c>
      <c r="Y583" s="159">
        <f t="shared" si="76"/>
        <v>0</v>
      </c>
      <c r="Z583" s="11">
        <f t="shared" si="77"/>
        <v>0</v>
      </c>
      <c r="AB583" s="23">
        <f t="shared" si="78"/>
        <v>0</v>
      </c>
      <c r="AC583" s="23">
        <f t="shared" si="79"/>
        <v>0</v>
      </c>
    </row>
    <row r="584" spans="1:29" x14ac:dyDescent="0.2">
      <c r="A584" s="364"/>
      <c r="B584" s="364"/>
      <c r="C584" s="165"/>
      <c r="D584" s="165"/>
      <c r="E584" s="165"/>
      <c r="F584" s="195"/>
      <c r="G584" s="165"/>
      <c r="H584" s="165"/>
      <c r="I584" s="165"/>
      <c r="J584" s="165"/>
      <c r="K584" s="77"/>
      <c r="L584" s="77"/>
      <c r="M584" s="82"/>
      <c r="N584" s="196">
        <f>VLOOKUP(M584,'Supporting Documentation'!$A$4:$J$566,10,FALSE)</f>
        <v>0</v>
      </c>
      <c r="O584" s="51"/>
      <c r="P584" s="50"/>
      <c r="Q584" s="157">
        <f>IF(O584="",0,(O584/'PPF Application'!$T$7))</f>
        <v>0</v>
      </c>
      <c r="R584" s="52">
        <f>IF(M584="", 0, (N584/'PPF Application'!$T$7)*O584)</f>
        <v>0</v>
      </c>
      <c r="S584" s="135"/>
      <c r="U584" s="159">
        <f t="shared" si="80"/>
        <v>0</v>
      </c>
      <c r="V584" s="159">
        <f t="shared" si="73"/>
        <v>0</v>
      </c>
      <c r="W584" s="159">
        <f t="shared" si="74"/>
        <v>0</v>
      </c>
      <c r="X584" s="159">
        <f t="shared" si="75"/>
        <v>0</v>
      </c>
      <c r="Y584" s="159">
        <f t="shared" si="76"/>
        <v>0</v>
      </c>
      <c r="Z584" s="11">
        <f t="shared" si="77"/>
        <v>0</v>
      </c>
      <c r="AB584" s="23">
        <f t="shared" si="78"/>
        <v>0</v>
      </c>
      <c r="AC584" s="23">
        <f t="shared" si="79"/>
        <v>0</v>
      </c>
    </row>
    <row r="585" spans="1:29" x14ac:dyDescent="0.2">
      <c r="A585" s="364"/>
      <c r="B585" s="364"/>
      <c r="C585" s="165"/>
      <c r="D585" s="165"/>
      <c r="E585" s="165"/>
      <c r="F585" s="195"/>
      <c r="G585" s="165"/>
      <c r="H585" s="165"/>
      <c r="I585" s="165"/>
      <c r="J585" s="165"/>
      <c r="K585" s="77"/>
      <c r="L585" s="77"/>
      <c r="M585" s="82"/>
      <c r="N585" s="196">
        <f>VLOOKUP(M585,'Supporting Documentation'!$A$4:$J$566,10,FALSE)</f>
        <v>0</v>
      </c>
      <c r="O585" s="51"/>
      <c r="P585" s="50"/>
      <c r="Q585" s="157">
        <f>IF(O585="",0,(O585/'PPF Application'!$T$7))</f>
        <v>0</v>
      </c>
      <c r="R585" s="52">
        <f>IF(M585="", 0, (N585/'PPF Application'!$T$7)*O585)</f>
        <v>0</v>
      </c>
      <c r="S585" s="135"/>
      <c r="U585" s="159">
        <f t="shared" si="80"/>
        <v>0</v>
      </c>
      <c r="V585" s="159">
        <f t="shared" si="73"/>
        <v>0</v>
      </c>
      <c r="W585" s="159">
        <f t="shared" si="74"/>
        <v>0</v>
      </c>
      <c r="X585" s="159">
        <f t="shared" si="75"/>
        <v>0</v>
      </c>
      <c r="Y585" s="159">
        <f t="shared" si="76"/>
        <v>0</v>
      </c>
      <c r="Z585" s="11">
        <f t="shared" si="77"/>
        <v>0</v>
      </c>
      <c r="AB585" s="23">
        <f t="shared" si="78"/>
        <v>0</v>
      </c>
      <c r="AC585" s="23">
        <f t="shared" si="79"/>
        <v>0</v>
      </c>
    </row>
    <row r="586" spans="1:29" x14ac:dyDescent="0.2">
      <c r="A586" s="364"/>
      <c r="B586" s="364"/>
      <c r="C586" s="165"/>
      <c r="D586" s="165"/>
      <c r="E586" s="165"/>
      <c r="F586" s="195"/>
      <c r="G586" s="165"/>
      <c r="H586" s="165"/>
      <c r="I586" s="165"/>
      <c r="J586" s="165"/>
      <c r="K586" s="77"/>
      <c r="L586" s="77"/>
      <c r="M586" s="82"/>
      <c r="N586" s="196">
        <f>VLOOKUP(M586,'Supporting Documentation'!$A$4:$J$566,10,FALSE)</f>
        <v>0</v>
      </c>
      <c r="O586" s="51"/>
      <c r="P586" s="50"/>
      <c r="Q586" s="157">
        <f>IF(O586="",0,(O586/'PPF Application'!$T$7))</f>
        <v>0</v>
      </c>
      <c r="R586" s="52">
        <f>IF(M586="", 0, (N586/'PPF Application'!$T$7)*O586)</f>
        <v>0</v>
      </c>
      <c r="S586" s="135"/>
      <c r="U586" s="159">
        <f t="shared" si="80"/>
        <v>0</v>
      </c>
      <c r="V586" s="159">
        <f t="shared" si="73"/>
        <v>0</v>
      </c>
      <c r="W586" s="159">
        <f t="shared" si="74"/>
        <v>0</v>
      </c>
      <c r="X586" s="159">
        <f t="shared" si="75"/>
        <v>0</v>
      </c>
      <c r="Y586" s="159">
        <f t="shared" si="76"/>
        <v>0</v>
      </c>
      <c r="Z586" s="11">
        <f t="shared" si="77"/>
        <v>0</v>
      </c>
      <c r="AB586" s="23">
        <f t="shared" si="78"/>
        <v>0</v>
      </c>
      <c r="AC586" s="23">
        <f t="shared" si="79"/>
        <v>0</v>
      </c>
    </row>
    <row r="587" spans="1:29" x14ac:dyDescent="0.2">
      <c r="A587" s="364"/>
      <c r="B587" s="364"/>
      <c r="C587" s="165"/>
      <c r="D587" s="165"/>
      <c r="E587" s="165"/>
      <c r="F587" s="195"/>
      <c r="G587" s="165"/>
      <c r="H587" s="165"/>
      <c r="I587" s="165"/>
      <c r="J587" s="165"/>
      <c r="K587" s="77"/>
      <c r="L587" s="77"/>
      <c r="M587" s="82"/>
      <c r="N587" s="196">
        <f>VLOOKUP(M587,'Supporting Documentation'!$A$4:$J$566,10,FALSE)</f>
        <v>0</v>
      </c>
      <c r="O587" s="51"/>
      <c r="P587" s="50"/>
      <c r="Q587" s="157">
        <f>IF(O587="",0,(O587/'PPF Application'!$T$7))</f>
        <v>0</v>
      </c>
      <c r="R587" s="52">
        <f>IF(M587="", 0, (N587/'PPF Application'!$T$7)*O587)</f>
        <v>0</v>
      </c>
      <c r="S587" s="135"/>
      <c r="U587" s="159">
        <f t="shared" si="80"/>
        <v>0</v>
      </c>
      <c r="V587" s="159">
        <f t="shared" si="73"/>
        <v>0</v>
      </c>
      <c r="W587" s="159">
        <f t="shared" si="74"/>
        <v>0</v>
      </c>
      <c r="X587" s="159">
        <f t="shared" si="75"/>
        <v>0</v>
      </c>
      <c r="Y587" s="159">
        <f t="shared" si="76"/>
        <v>0</v>
      </c>
      <c r="Z587" s="11">
        <f t="shared" si="77"/>
        <v>0</v>
      </c>
      <c r="AB587" s="23">
        <f t="shared" si="78"/>
        <v>0</v>
      </c>
      <c r="AC587" s="23">
        <f t="shared" si="79"/>
        <v>0</v>
      </c>
    </row>
    <row r="588" spans="1:29" x14ac:dyDescent="0.2">
      <c r="A588" s="364"/>
      <c r="B588" s="364"/>
      <c r="C588" s="165"/>
      <c r="D588" s="165"/>
      <c r="E588" s="165"/>
      <c r="F588" s="195"/>
      <c r="G588" s="165"/>
      <c r="H588" s="165"/>
      <c r="I588" s="165"/>
      <c r="J588" s="165"/>
      <c r="K588" s="77"/>
      <c r="L588" s="77"/>
      <c r="M588" s="82"/>
      <c r="N588" s="196">
        <f>VLOOKUP(M588,'Supporting Documentation'!$A$4:$J$566,10,FALSE)</f>
        <v>0</v>
      </c>
      <c r="O588" s="51"/>
      <c r="P588" s="50"/>
      <c r="Q588" s="157">
        <f>IF(O588="",0,(O588/'PPF Application'!$T$7))</f>
        <v>0</v>
      </c>
      <c r="R588" s="52">
        <f>IF(M588="", 0, (N588/'PPF Application'!$T$7)*O588)</f>
        <v>0</v>
      </c>
      <c r="S588" s="135"/>
      <c r="U588" s="159">
        <f t="shared" si="80"/>
        <v>0</v>
      </c>
      <c r="V588" s="159">
        <f t="shared" si="73"/>
        <v>0</v>
      </c>
      <c r="W588" s="159">
        <f t="shared" si="74"/>
        <v>0</v>
      </c>
      <c r="X588" s="159">
        <f t="shared" si="75"/>
        <v>0</v>
      </c>
      <c r="Y588" s="159">
        <f t="shared" si="76"/>
        <v>0</v>
      </c>
      <c r="Z588" s="11">
        <f t="shared" si="77"/>
        <v>0</v>
      </c>
      <c r="AB588" s="23">
        <f t="shared" si="78"/>
        <v>0</v>
      </c>
      <c r="AC588" s="23">
        <f t="shared" si="79"/>
        <v>0</v>
      </c>
    </row>
    <row r="589" spans="1:29" x14ac:dyDescent="0.2">
      <c r="A589" s="364"/>
      <c r="B589" s="364"/>
      <c r="C589" s="165"/>
      <c r="D589" s="165"/>
      <c r="E589" s="165"/>
      <c r="F589" s="195"/>
      <c r="G589" s="165"/>
      <c r="H589" s="165"/>
      <c r="I589" s="165"/>
      <c r="J589" s="165"/>
      <c r="K589" s="77"/>
      <c r="L589" s="77"/>
      <c r="M589" s="82"/>
      <c r="N589" s="196">
        <f>VLOOKUP(M589,'Supporting Documentation'!$A$4:$J$566,10,FALSE)</f>
        <v>0</v>
      </c>
      <c r="O589" s="51"/>
      <c r="P589" s="50"/>
      <c r="Q589" s="157">
        <f>IF(O589="",0,(O589/'PPF Application'!$T$7))</f>
        <v>0</v>
      </c>
      <c r="R589" s="52">
        <f>IF(M589="", 0, (N589/'PPF Application'!$T$7)*O589)</f>
        <v>0</v>
      </c>
      <c r="S589" s="135"/>
      <c r="U589" s="159">
        <f t="shared" si="80"/>
        <v>0</v>
      </c>
      <c r="V589" s="159">
        <f t="shared" si="73"/>
        <v>0</v>
      </c>
      <c r="W589" s="159">
        <f t="shared" si="74"/>
        <v>0</v>
      </c>
      <c r="X589" s="159">
        <f t="shared" si="75"/>
        <v>0</v>
      </c>
      <c r="Y589" s="159">
        <f t="shared" si="76"/>
        <v>0</v>
      </c>
      <c r="Z589" s="11">
        <f t="shared" si="77"/>
        <v>0</v>
      </c>
      <c r="AB589" s="23">
        <f t="shared" si="78"/>
        <v>0</v>
      </c>
      <c r="AC589" s="23">
        <f t="shared" si="79"/>
        <v>0</v>
      </c>
    </row>
    <row r="590" spans="1:29" x14ac:dyDescent="0.2">
      <c r="A590" s="364"/>
      <c r="B590" s="364"/>
      <c r="C590" s="165"/>
      <c r="D590" s="165"/>
      <c r="E590" s="165"/>
      <c r="F590" s="195"/>
      <c r="G590" s="165"/>
      <c r="H590" s="165"/>
      <c r="I590" s="165"/>
      <c r="J590" s="165"/>
      <c r="K590" s="77"/>
      <c r="L590" s="77"/>
      <c r="M590" s="82"/>
      <c r="N590" s="196">
        <f>VLOOKUP(M590,'Supporting Documentation'!$A$4:$J$566,10,FALSE)</f>
        <v>0</v>
      </c>
      <c r="O590" s="51"/>
      <c r="P590" s="50"/>
      <c r="Q590" s="157">
        <f>IF(O590="",0,(O590/'PPF Application'!$T$7))</f>
        <v>0</v>
      </c>
      <c r="R590" s="52">
        <f>IF(M590="", 0, (N590/'PPF Application'!$T$7)*O590)</f>
        <v>0</v>
      </c>
      <c r="S590" s="135"/>
      <c r="U590" s="159">
        <f t="shared" si="80"/>
        <v>0</v>
      </c>
      <c r="V590" s="159">
        <f t="shared" si="73"/>
        <v>0</v>
      </c>
      <c r="W590" s="159">
        <f t="shared" si="74"/>
        <v>0</v>
      </c>
      <c r="X590" s="159">
        <f t="shared" si="75"/>
        <v>0</v>
      </c>
      <c r="Y590" s="159">
        <f t="shared" si="76"/>
        <v>0</v>
      </c>
      <c r="Z590" s="11">
        <f t="shared" si="77"/>
        <v>0</v>
      </c>
      <c r="AB590" s="23">
        <f t="shared" si="78"/>
        <v>0</v>
      </c>
      <c r="AC590" s="23">
        <f t="shared" si="79"/>
        <v>0</v>
      </c>
    </row>
    <row r="591" spans="1:29" x14ac:dyDescent="0.2">
      <c r="A591" s="364"/>
      <c r="B591" s="364"/>
      <c r="C591" s="165"/>
      <c r="D591" s="165"/>
      <c r="E591" s="165"/>
      <c r="F591" s="195"/>
      <c r="G591" s="165"/>
      <c r="H591" s="165"/>
      <c r="I591" s="165"/>
      <c r="J591" s="165"/>
      <c r="K591" s="77"/>
      <c r="L591" s="77"/>
      <c r="M591" s="82"/>
      <c r="N591" s="196">
        <f>VLOOKUP(M591,'Supporting Documentation'!$A$4:$J$566,10,FALSE)</f>
        <v>0</v>
      </c>
      <c r="O591" s="51"/>
      <c r="P591" s="50"/>
      <c r="Q591" s="157">
        <f>IF(O591="",0,(O591/'PPF Application'!$T$7))</f>
        <v>0</v>
      </c>
      <c r="R591" s="52">
        <f>IF(M591="", 0, (N591/'PPF Application'!$T$7)*O591)</f>
        <v>0</v>
      </c>
      <c r="S591" s="135"/>
      <c r="U591" s="159">
        <f t="shared" si="80"/>
        <v>0</v>
      </c>
      <c r="V591" s="159">
        <f t="shared" si="73"/>
        <v>0</v>
      </c>
      <c r="W591" s="159">
        <f t="shared" si="74"/>
        <v>0</v>
      </c>
      <c r="X591" s="159">
        <f t="shared" si="75"/>
        <v>0</v>
      </c>
      <c r="Y591" s="159">
        <f t="shared" si="76"/>
        <v>0</v>
      </c>
      <c r="Z591" s="11">
        <f t="shared" si="77"/>
        <v>0</v>
      </c>
      <c r="AB591" s="23">
        <f t="shared" si="78"/>
        <v>0</v>
      </c>
      <c r="AC591" s="23">
        <f t="shared" si="79"/>
        <v>0</v>
      </c>
    </row>
    <row r="592" spans="1:29" x14ac:dyDescent="0.2">
      <c r="A592" s="364"/>
      <c r="B592" s="364"/>
      <c r="C592" s="165"/>
      <c r="D592" s="165"/>
      <c r="E592" s="165"/>
      <c r="F592" s="195"/>
      <c r="G592" s="165"/>
      <c r="H592" s="165"/>
      <c r="I592" s="165"/>
      <c r="J592" s="165"/>
      <c r="K592" s="77"/>
      <c r="L592" s="77"/>
      <c r="M592" s="82"/>
      <c r="N592" s="196">
        <f>VLOOKUP(M592,'Supporting Documentation'!$A$4:$J$566,10,FALSE)</f>
        <v>0</v>
      </c>
      <c r="O592" s="51"/>
      <c r="P592" s="50"/>
      <c r="Q592" s="157">
        <f>IF(O592="",0,(O592/'PPF Application'!$T$7))</f>
        <v>0</v>
      </c>
      <c r="R592" s="52">
        <f>IF(M592="", 0, (N592/'PPF Application'!$T$7)*O592)</f>
        <v>0</v>
      </c>
      <c r="S592" s="135"/>
      <c r="U592" s="159">
        <f t="shared" si="80"/>
        <v>0</v>
      </c>
      <c r="V592" s="159">
        <f t="shared" si="73"/>
        <v>0</v>
      </c>
      <c r="W592" s="159">
        <f t="shared" si="74"/>
        <v>0</v>
      </c>
      <c r="X592" s="159">
        <f t="shared" si="75"/>
        <v>0</v>
      </c>
      <c r="Y592" s="159">
        <f t="shared" si="76"/>
        <v>0</v>
      </c>
      <c r="Z592" s="11">
        <f t="shared" si="77"/>
        <v>0</v>
      </c>
      <c r="AB592" s="23">
        <f t="shared" si="78"/>
        <v>0</v>
      </c>
      <c r="AC592" s="23">
        <f t="shared" si="79"/>
        <v>0</v>
      </c>
    </row>
    <row r="593" spans="1:29" x14ac:dyDescent="0.2">
      <c r="A593" s="364"/>
      <c r="B593" s="364"/>
      <c r="C593" s="165"/>
      <c r="D593" s="165"/>
      <c r="E593" s="165"/>
      <c r="F593" s="195"/>
      <c r="G593" s="165"/>
      <c r="H593" s="165"/>
      <c r="I593" s="165"/>
      <c r="J593" s="165"/>
      <c r="K593" s="77"/>
      <c r="L593" s="77"/>
      <c r="M593" s="82"/>
      <c r="N593" s="196">
        <f>VLOOKUP(M593,'Supporting Documentation'!$A$4:$J$566,10,FALSE)</f>
        <v>0</v>
      </c>
      <c r="O593" s="51"/>
      <c r="P593" s="50"/>
      <c r="Q593" s="157">
        <f>IF(O593="",0,(O593/'PPF Application'!$T$7))</f>
        <v>0</v>
      </c>
      <c r="R593" s="52">
        <f>IF(M593="", 0, (N593/'PPF Application'!$T$7)*O593)</f>
        <v>0</v>
      </c>
      <c r="S593" s="135"/>
      <c r="U593" s="159">
        <f t="shared" si="80"/>
        <v>0</v>
      </c>
      <c r="V593" s="159">
        <f t="shared" si="73"/>
        <v>0</v>
      </c>
      <c r="W593" s="159">
        <f t="shared" si="74"/>
        <v>0</v>
      </c>
      <c r="X593" s="159">
        <f t="shared" si="75"/>
        <v>0</v>
      </c>
      <c r="Y593" s="159">
        <f t="shared" si="76"/>
        <v>0</v>
      </c>
      <c r="Z593" s="11">
        <f t="shared" si="77"/>
        <v>0</v>
      </c>
      <c r="AB593" s="23">
        <f t="shared" si="78"/>
        <v>0</v>
      </c>
      <c r="AC593" s="23">
        <f t="shared" si="79"/>
        <v>0</v>
      </c>
    </row>
    <row r="594" spans="1:29" x14ac:dyDescent="0.2">
      <c r="A594" s="364"/>
      <c r="B594" s="364"/>
      <c r="C594" s="165"/>
      <c r="D594" s="165"/>
      <c r="E594" s="165"/>
      <c r="F594" s="195"/>
      <c r="G594" s="165"/>
      <c r="H594" s="165"/>
      <c r="I594" s="165"/>
      <c r="J594" s="165"/>
      <c r="K594" s="77"/>
      <c r="L594" s="77"/>
      <c r="M594" s="82"/>
      <c r="N594" s="196">
        <f>VLOOKUP(M594,'Supporting Documentation'!$A$4:$J$566,10,FALSE)</f>
        <v>0</v>
      </c>
      <c r="O594" s="51"/>
      <c r="P594" s="50"/>
      <c r="Q594" s="157">
        <f>IF(O594="",0,(O594/'PPF Application'!$T$7))</f>
        <v>0</v>
      </c>
      <c r="R594" s="52">
        <f>IF(M594="", 0, (N594/'PPF Application'!$T$7)*O594)</f>
        <v>0</v>
      </c>
      <c r="S594" s="135"/>
      <c r="U594" s="159">
        <f t="shared" si="80"/>
        <v>0</v>
      </c>
      <c r="V594" s="159">
        <f t="shared" si="73"/>
        <v>0</v>
      </c>
      <c r="W594" s="159">
        <f t="shared" si="74"/>
        <v>0</v>
      </c>
      <c r="X594" s="159">
        <f t="shared" si="75"/>
        <v>0</v>
      </c>
      <c r="Y594" s="159">
        <f t="shared" si="76"/>
        <v>0</v>
      </c>
      <c r="Z594" s="11">
        <f t="shared" si="77"/>
        <v>0</v>
      </c>
      <c r="AB594" s="23">
        <f t="shared" si="78"/>
        <v>0</v>
      </c>
      <c r="AC594" s="23">
        <f t="shared" si="79"/>
        <v>0</v>
      </c>
    </row>
    <row r="595" spans="1:29" x14ac:dyDescent="0.2">
      <c r="A595" s="364"/>
      <c r="B595" s="364"/>
      <c r="C595" s="165"/>
      <c r="D595" s="165"/>
      <c r="E595" s="165"/>
      <c r="F595" s="195"/>
      <c r="G595" s="165"/>
      <c r="H595" s="165"/>
      <c r="I595" s="165"/>
      <c r="J595" s="165"/>
      <c r="K595" s="77"/>
      <c r="L595" s="77"/>
      <c r="M595" s="82"/>
      <c r="N595" s="196">
        <f>VLOOKUP(M595,'Supporting Documentation'!$A$4:$J$566,10,FALSE)</f>
        <v>0</v>
      </c>
      <c r="O595" s="51"/>
      <c r="P595" s="50"/>
      <c r="Q595" s="157">
        <f>IF(O595="",0,(O595/'PPF Application'!$T$7))</f>
        <v>0</v>
      </c>
      <c r="R595" s="52">
        <f>IF(M595="", 0, (N595/'PPF Application'!$T$7)*O595)</f>
        <v>0</v>
      </c>
      <c r="S595" s="135"/>
      <c r="U595" s="159">
        <f t="shared" si="80"/>
        <v>0</v>
      </c>
      <c r="V595" s="159">
        <f t="shared" si="73"/>
        <v>0</v>
      </c>
      <c r="W595" s="159">
        <f t="shared" si="74"/>
        <v>0</v>
      </c>
      <c r="X595" s="159">
        <f t="shared" si="75"/>
        <v>0</v>
      </c>
      <c r="Y595" s="159">
        <f t="shared" si="76"/>
        <v>0</v>
      </c>
      <c r="Z595" s="11">
        <f t="shared" si="77"/>
        <v>0</v>
      </c>
      <c r="AB595" s="23">
        <f t="shared" si="78"/>
        <v>0</v>
      </c>
      <c r="AC595" s="23">
        <f t="shared" si="79"/>
        <v>0</v>
      </c>
    </row>
    <row r="596" spans="1:29" x14ac:dyDescent="0.2">
      <c r="A596" s="364"/>
      <c r="B596" s="364"/>
      <c r="C596" s="165"/>
      <c r="D596" s="165"/>
      <c r="E596" s="165"/>
      <c r="F596" s="195"/>
      <c r="G596" s="165"/>
      <c r="H596" s="165"/>
      <c r="I596" s="165"/>
      <c r="J596" s="165"/>
      <c r="K596" s="77"/>
      <c r="L596" s="77"/>
      <c r="M596" s="82"/>
      <c r="N596" s="196">
        <f>VLOOKUP(M596,'Supporting Documentation'!$A$4:$J$566,10,FALSE)</f>
        <v>0</v>
      </c>
      <c r="O596" s="51"/>
      <c r="P596" s="50"/>
      <c r="Q596" s="157">
        <f>IF(O596="",0,(O596/'PPF Application'!$T$7))</f>
        <v>0</v>
      </c>
      <c r="R596" s="52">
        <f>IF(M596="", 0, (N596/'PPF Application'!$T$7)*O596)</f>
        <v>0</v>
      </c>
      <c r="S596" s="135"/>
      <c r="U596" s="159">
        <f t="shared" si="80"/>
        <v>0</v>
      </c>
      <c r="V596" s="159">
        <f t="shared" si="73"/>
        <v>0</v>
      </c>
      <c r="W596" s="159">
        <f t="shared" si="74"/>
        <v>0</v>
      </c>
      <c r="X596" s="159">
        <f t="shared" si="75"/>
        <v>0</v>
      </c>
      <c r="Y596" s="159">
        <f t="shared" si="76"/>
        <v>0</v>
      </c>
      <c r="Z596" s="11">
        <f t="shared" si="77"/>
        <v>0</v>
      </c>
      <c r="AB596" s="23">
        <f t="shared" si="78"/>
        <v>0</v>
      </c>
      <c r="AC596" s="23">
        <f t="shared" si="79"/>
        <v>0</v>
      </c>
    </row>
    <row r="597" spans="1:29" x14ac:dyDescent="0.2">
      <c r="A597" s="364"/>
      <c r="B597" s="364"/>
      <c r="C597" s="165"/>
      <c r="D597" s="165"/>
      <c r="E597" s="165"/>
      <c r="F597" s="195"/>
      <c r="G597" s="165"/>
      <c r="H597" s="165"/>
      <c r="I597" s="165"/>
      <c r="J597" s="165"/>
      <c r="K597" s="77"/>
      <c r="L597" s="77"/>
      <c r="M597" s="82"/>
      <c r="N597" s="196">
        <f>VLOOKUP(M597,'Supporting Documentation'!$A$4:$J$566,10,FALSE)</f>
        <v>0</v>
      </c>
      <c r="O597" s="51"/>
      <c r="P597" s="50"/>
      <c r="Q597" s="157">
        <f>IF(O597="",0,(O597/'PPF Application'!$T$7))</f>
        <v>0</v>
      </c>
      <c r="R597" s="52">
        <f>IF(M597="", 0, (N597/'PPF Application'!$T$7)*O597)</f>
        <v>0</v>
      </c>
      <c r="S597" s="135"/>
      <c r="U597" s="159">
        <f t="shared" si="80"/>
        <v>0</v>
      </c>
      <c r="V597" s="159">
        <f t="shared" si="73"/>
        <v>0</v>
      </c>
      <c r="W597" s="159">
        <f t="shared" si="74"/>
        <v>0</v>
      </c>
      <c r="X597" s="159">
        <f t="shared" si="75"/>
        <v>0</v>
      </c>
      <c r="Y597" s="159">
        <f t="shared" si="76"/>
        <v>0</v>
      </c>
      <c r="Z597" s="11">
        <f t="shared" si="77"/>
        <v>0</v>
      </c>
      <c r="AB597" s="23">
        <f t="shared" si="78"/>
        <v>0</v>
      </c>
      <c r="AC597" s="23">
        <f t="shared" si="79"/>
        <v>0</v>
      </c>
    </row>
    <row r="598" spans="1:29" x14ac:dyDescent="0.2">
      <c r="A598" s="364"/>
      <c r="B598" s="364"/>
      <c r="C598" s="165"/>
      <c r="D598" s="165"/>
      <c r="E598" s="165"/>
      <c r="F598" s="195"/>
      <c r="G598" s="165"/>
      <c r="H598" s="165"/>
      <c r="I598" s="165"/>
      <c r="J598" s="165"/>
      <c r="K598" s="77"/>
      <c r="L598" s="77"/>
      <c r="M598" s="82"/>
      <c r="N598" s="196">
        <f>VLOOKUP(M598,'Supporting Documentation'!$A$4:$J$566,10,FALSE)</f>
        <v>0</v>
      </c>
      <c r="O598" s="51"/>
      <c r="P598" s="50"/>
      <c r="Q598" s="157">
        <f>IF(O598="",0,(O598/'PPF Application'!$T$7))</f>
        <v>0</v>
      </c>
      <c r="R598" s="52">
        <f>IF(M598="", 0, (N598/'PPF Application'!$T$7)*O598)</f>
        <v>0</v>
      </c>
      <c r="S598" s="135"/>
      <c r="U598" s="159">
        <f t="shared" si="80"/>
        <v>0</v>
      </c>
      <c r="V598" s="159">
        <f t="shared" si="73"/>
        <v>0</v>
      </c>
      <c r="W598" s="159">
        <f t="shared" si="74"/>
        <v>0</v>
      </c>
      <c r="X598" s="159">
        <f t="shared" si="75"/>
        <v>0</v>
      </c>
      <c r="Y598" s="159">
        <f t="shared" si="76"/>
        <v>0</v>
      </c>
      <c r="Z598" s="11">
        <f t="shared" si="77"/>
        <v>0</v>
      </c>
      <c r="AB598" s="23">
        <f t="shared" si="78"/>
        <v>0</v>
      </c>
      <c r="AC598" s="23">
        <f t="shared" si="79"/>
        <v>0</v>
      </c>
    </row>
    <row r="599" spans="1:29" x14ac:dyDescent="0.2">
      <c r="A599" s="364"/>
      <c r="B599" s="364"/>
      <c r="C599" s="165"/>
      <c r="D599" s="165"/>
      <c r="E599" s="165"/>
      <c r="F599" s="195"/>
      <c r="G599" s="165"/>
      <c r="H599" s="165"/>
      <c r="I599" s="165"/>
      <c r="J599" s="165"/>
      <c r="K599" s="77"/>
      <c r="L599" s="77"/>
      <c r="M599" s="82"/>
      <c r="N599" s="196">
        <f>VLOOKUP(M599,'Supporting Documentation'!$A$4:$J$566,10,FALSE)</f>
        <v>0</v>
      </c>
      <c r="O599" s="51"/>
      <c r="P599" s="50"/>
      <c r="Q599" s="157">
        <f>IF(O599="",0,(O599/'PPF Application'!$T$7))</f>
        <v>0</v>
      </c>
      <c r="R599" s="52">
        <f>IF(M599="", 0, (N599/'PPF Application'!$T$7)*O599)</f>
        <v>0</v>
      </c>
      <c r="S599" s="135"/>
      <c r="U599" s="159">
        <f t="shared" si="80"/>
        <v>0</v>
      </c>
      <c r="V599" s="159">
        <f t="shared" si="73"/>
        <v>0</v>
      </c>
      <c r="W599" s="159">
        <f t="shared" si="74"/>
        <v>0</v>
      </c>
      <c r="X599" s="159">
        <f t="shared" si="75"/>
        <v>0</v>
      </c>
      <c r="Y599" s="159">
        <f t="shared" si="76"/>
        <v>0</v>
      </c>
      <c r="Z599" s="11">
        <f t="shared" si="77"/>
        <v>0</v>
      </c>
      <c r="AB599" s="23">
        <f t="shared" si="78"/>
        <v>0</v>
      </c>
      <c r="AC599" s="23">
        <f t="shared" si="79"/>
        <v>0</v>
      </c>
    </row>
    <row r="600" spans="1:29" x14ac:dyDescent="0.2">
      <c r="A600" s="364"/>
      <c r="B600" s="364"/>
      <c r="C600" s="165"/>
      <c r="D600" s="165"/>
      <c r="E600" s="165"/>
      <c r="F600" s="195"/>
      <c r="G600" s="165"/>
      <c r="H600" s="165"/>
      <c r="I600" s="165"/>
      <c r="J600" s="165"/>
      <c r="K600" s="77"/>
      <c r="L600" s="77"/>
      <c r="M600" s="82"/>
      <c r="N600" s="196">
        <f>VLOOKUP(M600,'Supporting Documentation'!$A$4:$J$566,10,FALSE)</f>
        <v>0</v>
      </c>
      <c r="O600" s="51"/>
      <c r="P600" s="50"/>
      <c r="Q600" s="157">
        <f>IF(O600="",0,(O600/'PPF Application'!$T$7))</f>
        <v>0</v>
      </c>
      <c r="R600" s="52">
        <f>IF(M600="", 0, (N600/'PPF Application'!$T$7)*O600)</f>
        <v>0</v>
      </c>
      <c r="S600" s="135"/>
      <c r="U600" s="159">
        <f t="shared" si="80"/>
        <v>0</v>
      </c>
      <c r="V600" s="159">
        <f t="shared" si="73"/>
        <v>0</v>
      </c>
      <c r="W600" s="159">
        <f t="shared" si="74"/>
        <v>0</v>
      </c>
      <c r="X600" s="159">
        <f t="shared" si="75"/>
        <v>0</v>
      </c>
      <c r="Y600" s="159">
        <f t="shared" si="76"/>
        <v>0</v>
      </c>
      <c r="Z600" s="11">
        <f t="shared" si="77"/>
        <v>0</v>
      </c>
      <c r="AB600" s="23">
        <f t="shared" si="78"/>
        <v>0</v>
      </c>
      <c r="AC600" s="23">
        <f t="shared" si="79"/>
        <v>0</v>
      </c>
    </row>
    <row r="601" spans="1:29" x14ac:dyDescent="0.2">
      <c r="A601" s="364"/>
      <c r="B601" s="364"/>
      <c r="C601" s="165"/>
      <c r="D601" s="165"/>
      <c r="E601" s="165"/>
      <c r="F601" s="195"/>
      <c r="G601" s="165"/>
      <c r="H601" s="165"/>
      <c r="I601" s="165"/>
      <c r="J601" s="165"/>
      <c r="K601" s="77"/>
      <c r="L601" s="77"/>
      <c r="M601" s="82"/>
      <c r="N601" s="196">
        <f>VLOOKUP(M601,'Supporting Documentation'!$A$4:$J$566,10,FALSE)</f>
        <v>0</v>
      </c>
      <c r="O601" s="51"/>
      <c r="P601" s="50"/>
      <c r="Q601" s="157">
        <f>IF(O601="",0,(O601/'PPF Application'!$T$7))</f>
        <v>0</v>
      </c>
      <c r="R601" s="52">
        <f>IF(M601="", 0, (N601/'PPF Application'!$T$7)*O601)</f>
        <v>0</v>
      </c>
      <c r="S601" s="135"/>
      <c r="U601" s="159">
        <f t="shared" si="80"/>
        <v>0</v>
      </c>
      <c r="V601" s="159">
        <f t="shared" si="73"/>
        <v>0</v>
      </c>
      <c r="W601" s="159">
        <f t="shared" si="74"/>
        <v>0</v>
      </c>
      <c r="X601" s="159">
        <f t="shared" si="75"/>
        <v>0</v>
      </c>
      <c r="Y601" s="159">
        <f t="shared" si="76"/>
        <v>0</v>
      </c>
      <c r="Z601" s="11">
        <f t="shared" si="77"/>
        <v>0</v>
      </c>
      <c r="AB601" s="23">
        <f t="shared" si="78"/>
        <v>0</v>
      </c>
      <c r="AC601" s="23">
        <f t="shared" si="79"/>
        <v>0</v>
      </c>
    </row>
    <row r="602" spans="1:29" x14ac:dyDescent="0.2">
      <c r="A602" s="364"/>
      <c r="B602" s="364"/>
      <c r="C602" s="165"/>
      <c r="D602" s="165"/>
      <c r="E602" s="165"/>
      <c r="F602" s="195"/>
      <c r="G602" s="165"/>
      <c r="H602" s="165"/>
      <c r="I602" s="165"/>
      <c r="J602" s="165"/>
      <c r="K602" s="77"/>
      <c r="L602" s="77"/>
      <c r="M602" s="82"/>
      <c r="N602" s="196">
        <f>VLOOKUP(M602,'Supporting Documentation'!$A$4:$J$566,10,FALSE)</f>
        <v>0</v>
      </c>
      <c r="O602" s="51"/>
      <c r="P602" s="50"/>
      <c r="Q602" s="157">
        <f>IF(O602="",0,(O602/'PPF Application'!$T$7))</f>
        <v>0</v>
      </c>
      <c r="R602" s="52">
        <f>IF(M602="", 0, (N602/'PPF Application'!$T$7)*O602)</f>
        <v>0</v>
      </c>
      <c r="S602" s="135"/>
      <c r="U602" s="159">
        <f t="shared" si="80"/>
        <v>0</v>
      </c>
      <c r="V602" s="159">
        <f t="shared" si="73"/>
        <v>0</v>
      </c>
      <c r="W602" s="159">
        <f t="shared" si="74"/>
        <v>0</v>
      </c>
      <c r="X602" s="159">
        <f t="shared" si="75"/>
        <v>0</v>
      </c>
      <c r="Y602" s="159">
        <f t="shared" si="76"/>
        <v>0</v>
      </c>
      <c r="Z602" s="11">
        <f t="shared" si="77"/>
        <v>0</v>
      </c>
      <c r="AB602" s="23">
        <f t="shared" si="78"/>
        <v>0</v>
      </c>
      <c r="AC602" s="23">
        <f t="shared" si="79"/>
        <v>0</v>
      </c>
    </row>
    <row r="603" spans="1:29" x14ac:dyDescent="0.2">
      <c r="A603" s="364"/>
      <c r="B603" s="364"/>
      <c r="C603" s="165"/>
      <c r="D603" s="165"/>
      <c r="E603" s="165"/>
      <c r="F603" s="195"/>
      <c r="G603" s="165"/>
      <c r="H603" s="165"/>
      <c r="I603" s="165"/>
      <c r="J603" s="165"/>
      <c r="K603" s="77"/>
      <c r="L603" s="77"/>
      <c r="M603" s="82"/>
      <c r="N603" s="196">
        <f>VLOOKUP(M603,'Supporting Documentation'!$A$4:$J$566,10,FALSE)</f>
        <v>0</v>
      </c>
      <c r="O603" s="51"/>
      <c r="P603" s="50"/>
      <c r="Q603" s="157">
        <f>IF(O603="",0,(O603/'PPF Application'!$T$7))</f>
        <v>0</v>
      </c>
      <c r="R603" s="52">
        <f>IF(M603="", 0, (N603/'PPF Application'!$T$7)*O603)</f>
        <v>0</v>
      </c>
      <c r="S603" s="135"/>
      <c r="U603" s="159">
        <f t="shared" si="80"/>
        <v>0</v>
      </c>
      <c r="V603" s="159">
        <f t="shared" si="73"/>
        <v>0</v>
      </c>
      <c r="W603" s="159">
        <f t="shared" si="74"/>
        <v>0</v>
      </c>
      <c r="X603" s="159">
        <f t="shared" si="75"/>
        <v>0</v>
      </c>
      <c r="Y603" s="159">
        <f t="shared" si="76"/>
        <v>0</v>
      </c>
      <c r="Z603" s="11">
        <f t="shared" si="77"/>
        <v>0</v>
      </c>
      <c r="AB603" s="23">
        <f t="shared" si="78"/>
        <v>0</v>
      </c>
      <c r="AC603" s="23">
        <f t="shared" si="79"/>
        <v>0</v>
      </c>
    </row>
    <row r="604" spans="1:29" x14ac:dyDescent="0.2">
      <c r="A604" s="364"/>
      <c r="B604" s="364"/>
      <c r="C604" s="165"/>
      <c r="D604" s="165"/>
      <c r="E604" s="165"/>
      <c r="F604" s="195"/>
      <c r="G604" s="165"/>
      <c r="H604" s="165"/>
      <c r="I604" s="165"/>
      <c r="J604" s="165"/>
      <c r="K604" s="77"/>
      <c r="L604" s="77"/>
      <c r="M604" s="82"/>
      <c r="N604" s="196">
        <f>VLOOKUP(M604,'Supporting Documentation'!$A$4:$J$566,10,FALSE)</f>
        <v>0</v>
      </c>
      <c r="O604" s="51"/>
      <c r="P604" s="50"/>
      <c r="Q604" s="157">
        <f>IF(O604="",0,(O604/'PPF Application'!$T$7))</f>
        <v>0</v>
      </c>
      <c r="R604" s="52">
        <f>IF(M604="", 0, (N604/'PPF Application'!$T$7)*O604)</f>
        <v>0</v>
      </c>
      <c r="S604" s="135"/>
      <c r="U604" s="159">
        <f t="shared" si="80"/>
        <v>0</v>
      </c>
      <c r="V604" s="159">
        <f t="shared" si="73"/>
        <v>0</v>
      </c>
      <c r="W604" s="159">
        <f t="shared" si="74"/>
        <v>0</v>
      </c>
      <c r="X604" s="159">
        <f t="shared" si="75"/>
        <v>0</v>
      </c>
      <c r="Y604" s="159">
        <f t="shared" si="76"/>
        <v>0</v>
      </c>
      <c r="Z604" s="11">
        <f t="shared" si="77"/>
        <v>0</v>
      </c>
      <c r="AB604" s="23">
        <f t="shared" si="78"/>
        <v>0</v>
      </c>
      <c r="AC604" s="23">
        <f t="shared" si="79"/>
        <v>0</v>
      </c>
    </row>
    <row r="605" spans="1:29" x14ac:dyDescent="0.2">
      <c r="A605" s="364"/>
      <c r="B605" s="364"/>
      <c r="C605" s="165"/>
      <c r="D605" s="165"/>
      <c r="E605" s="165"/>
      <c r="F605" s="195"/>
      <c r="G605" s="165"/>
      <c r="H605" s="165"/>
      <c r="I605" s="165"/>
      <c r="J605" s="165"/>
      <c r="K605" s="77"/>
      <c r="L605" s="77"/>
      <c r="M605" s="82"/>
      <c r="N605" s="196">
        <f>VLOOKUP(M605,'Supporting Documentation'!$A$4:$J$566,10,FALSE)</f>
        <v>0</v>
      </c>
      <c r="O605" s="51"/>
      <c r="P605" s="50"/>
      <c r="Q605" s="157">
        <f>IF(O605="",0,(O605/'PPF Application'!$T$7))</f>
        <v>0</v>
      </c>
      <c r="R605" s="52">
        <f>IF(M605="", 0, (N605/'PPF Application'!$T$7)*O605)</f>
        <v>0</v>
      </c>
      <c r="S605" s="135"/>
      <c r="U605" s="159">
        <f t="shared" si="80"/>
        <v>0</v>
      </c>
      <c r="V605" s="159">
        <f t="shared" si="73"/>
        <v>0</v>
      </c>
      <c r="W605" s="159">
        <f t="shared" si="74"/>
        <v>0</v>
      </c>
      <c r="X605" s="159">
        <f t="shared" si="75"/>
        <v>0</v>
      </c>
      <c r="Y605" s="159">
        <f t="shared" si="76"/>
        <v>0</v>
      </c>
      <c r="Z605" s="11">
        <f t="shared" si="77"/>
        <v>0</v>
      </c>
      <c r="AB605" s="23">
        <f t="shared" si="78"/>
        <v>0</v>
      </c>
      <c r="AC605" s="23">
        <f t="shared" si="79"/>
        <v>0</v>
      </c>
    </row>
    <row r="606" spans="1:29" x14ac:dyDescent="0.2">
      <c r="A606" s="364"/>
      <c r="B606" s="364"/>
      <c r="C606" s="165"/>
      <c r="D606" s="165"/>
      <c r="E606" s="165"/>
      <c r="F606" s="195"/>
      <c r="G606" s="165"/>
      <c r="H606" s="165"/>
      <c r="I606" s="165"/>
      <c r="J606" s="165"/>
      <c r="K606" s="77"/>
      <c r="L606" s="77"/>
      <c r="M606" s="82"/>
      <c r="N606" s="196">
        <f>VLOOKUP(M606,'Supporting Documentation'!$A$4:$J$566,10,FALSE)</f>
        <v>0</v>
      </c>
      <c r="O606" s="51"/>
      <c r="P606" s="50"/>
      <c r="Q606" s="157">
        <f>IF(O606="",0,(O606/'PPF Application'!$T$7))</f>
        <v>0</v>
      </c>
      <c r="R606" s="52">
        <f>IF(M606="", 0, (N606/'PPF Application'!$T$7)*O606)</f>
        <v>0</v>
      </c>
      <c r="S606" s="135"/>
      <c r="U606" s="159">
        <f t="shared" si="80"/>
        <v>0</v>
      </c>
      <c r="V606" s="159">
        <f t="shared" si="73"/>
        <v>0</v>
      </c>
      <c r="W606" s="159">
        <f t="shared" si="74"/>
        <v>0</v>
      </c>
      <c r="X606" s="159">
        <f t="shared" si="75"/>
        <v>0</v>
      </c>
      <c r="Y606" s="159">
        <f t="shared" si="76"/>
        <v>0</v>
      </c>
      <c r="Z606" s="11">
        <f t="shared" si="77"/>
        <v>0</v>
      </c>
      <c r="AB606" s="23">
        <f t="shared" si="78"/>
        <v>0</v>
      </c>
      <c r="AC606" s="23">
        <f t="shared" si="79"/>
        <v>0</v>
      </c>
    </row>
    <row r="607" spans="1:29" x14ac:dyDescent="0.2">
      <c r="A607" s="364"/>
      <c r="B607" s="364"/>
      <c r="C607" s="165"/>
      <c r="D607" s="165"/>
      <c r="E607" s="165"/>
      <c r="F607" s="195"/>
      <c r="G607" s="165"/>
      <c r="H607" s="165"/>
      <c r="I607" s="165"/>
      <c r="J607" s="165"/>
      <c r="K607" s="77"/>
      <c r="L607" s="77"/>
      <c r="M607" s="82"/>
      <c r="N607" s="196">
        <f>VLOOKUP(M607,'Supporting Documentation'!$A$4:$J$566,10,FALSE)</f>
        <v>0</v>
      </c>
      <c r="O607" s="51"/>
      <c r="P607" s="50"/>
      <c r="Q607" s="157">
        <f>IF(O607="",0,(O607/'PPF Application'!$T$7))</f>
        <v>0</v>
      </c>
      <c r="R607" s="52">
        <f>IF(M607="", 0, (N607/'PPF Application'!$T$7)*O607)</f>
        <v>0</v>
      </c>
      <c r="S607" s="135"/>
      <c r="U607" s="159">
        <f t="shared" si="80"/>
        <v>0</v>
      </c>
      <c r="V607" s="159">
        <f t="shared" si="73"/>
        <v>0</v>
      </c>
      <c r="W607" s="159">
        <f t="shared" si="74"/>
        <v>0</v>
      </c>
      <c r="X607" s="159">
        <f t="shared" si="75"/>
        <v>0</v>
      </c>
      <c r="Y607" s="159">
        <f t="shared" si="76"/>
        <v>0</v>
      </c>
      <c r="Z607" s="11">
        <f t="shared" si="77"/>
        <v>0</v>
      </c>
      <c r="AB607" s="23">
        <f t="shared" si="78"/>
        <v>0</v>
      </c>
      <c r="AC607" s="23">
        <f t="shared" si="79"/>
        <v>0</v>
      </c>
    </row>
    <row r="608" spans="1:29" x14ac:dyDescent="0.2">
      <c r="A608" s="364"/>
      <c r="B608" s="364"/>
      <c r="C608" s="165"/>
      <c r="D608" s="165"/>
      <c r="E608" s="165"/>
      <c r="F608" s="195"/>
      <c r="G608" s="165"/>
      <c r="H608" s="165"/>
      <c r="I608" s="165"/>
      <c r="J608" s="165"/>
      <c r="K608" s="77"/>
      <c r="L608" s="77"/>
      <c r="M608" s="82"/>
      <c r="N608" s="196">
        <f>VLOOKUP(M608,'Supporting Documentation'!$A$4:$J$566,10,FALSE)</f>
        <v>0</v>
      </c>
      <c r="O608" s="51"/>
      <c r="P608" s="50"/>
      <c r="Q608" s="157">
        <f>IF(O608="",0,(O608/'PPF Application'!$T$7))</f>
        <v>0</v>
      </c>
      <c r="R608" s="52">
        <f>IF(M608="", 0, (N608/'PPF Application'!$T$7)*O608)</f>
        <v>0</v>
      </c>
      <c r="S608" s="135"/>
      <c r="U608" s="159">
        <f t="shared" si="80"/>
        <v>0</v>
      </c>
      <c r="V608" s="159">
        <f t="shared" si="73"/>
        <v>0</v>
      </c>
      <c r="W608" s="159">
        <f t="shared" si="74"/>
        <v>0</v>
      </c>
      <c r="X608" s="159">
        <f t="shared" si="75"/>
        <v>0</v>
      </c>
      <c r="Y608" s="159">
        <f t="shared" si="76"/>
        <v>0</v>
      </c>
      <c r="Z608" s="11">
        <f t="shared" si="77"/>
        <v>0</v>
      </c>
      <c r="AB608" s="23">
        <f t="shared" si="78"/>
        <v>0</v>
      </c>
      <c r="AC608" s="23">
        <f t="shared" si="79"/>
        <v>0</v>
      </c>
    </row>
    <row r="609" spans="1:29" x14ac:dyDescent="0.2">
      <c r="A609" s="364"/>
      <c r="B609" s="364"/>
      <c r="C609" s="165"/>
      <c r="D609" s="165"/>
      <c r="E609" s="165"/>
      <c r="F609" s="195"/>
      <c r="G609" s="165"/>
      <c r="H609" s="165"/>
      <c r="I609" s="165"/>
      <c r="J609" s="165"/>
      <c r="K609" s="77"/>
      <c r="L609" s="77"/>
      <c r="M609" s="82"/>
      <c r="N609" s="196">
        <f>VLOOKUP(M609,'Supporting Documentation'!$A$4:$J$566,10,FALSE)</f>
        <v>0</v>
      </c>
      <c r="O609" s="51"/>
      <c r="P609" s="50"/>
      <c r="Q609" s="157">
        <f>IF(O609="",0,(O609/'PPF Application'!$T$7))</f>
        <v>0</v>
      </c>
      <c r="R609" s="52">
        <f>IF(M609="", 0, (N609/'PPF Application'!$T$7)*O609)</f>
        <v>0</v>
      </c>
      <c r="S609" s="135"/>
      <c r="U609" s="159">
        <f t="shared" si="80"/>
        <v>0</v>
      </c>
      <c r="V609" s="159">
        <f t="shared" si="73"/>
        <v>0</v>
      </c>
      <c r="W609" s="159">
        <f t="shared" si="74"/>
        <v>0</v>
      </c>
      <c r="X609" s="159">
        <f t="shared" si="75"/>
        <v>0</v>
      </c>
      <c r="Y609" s="159">
        <f t="shared" si="76"/>
        <v>0</v>
      </c>
      <c r="Z609" s="11">
        <f t="shared" si="77"/>
        <v>0</v>
      </c>
      <c r="AB609" s="23">
        <f t="shared" si="78"/>
        <v>0</v>
      </c>
      <c r="AC609" s="23">
        <f t="shared" si="79"/>
        <v>0</v>
      </c>
    </row>
    <row r="610" spans="1:29" x14ac:dyDescent="0.2">
      <c r="A610" s="364"/>
      <c r="B610" s="364"/>
      <c r="C610" s="165"/>
      <c r="D610" s="165"/>
      <c r="E610" s="165"/>
      <c r="F610" s="195"/>
      <c r="G610" s="165"/>
      <c r="H610" s="165"/>
      <c r="I610" s="165"/>
      <c r="J610" s="165"/>
      <c r="K610" s="77"/>
      <c r="L610" s="77"/>
      <c r="M610" s="82"/>
      <c r="N610" s="196">
        <f>VLOOKUP(M610,'Supporting Documentation'!$A$4:$J$566,10,FALSE)</f>
        <v>0</v>
      </c>
      <c r="O610" s="51"/>
      <c r="P610" s="50"/>
      <c r="Q610" s="157">
        <f>IF(O610="",0,(O610/'PPF Application'!$T$7))</f>
        <v>0</v>
      </c>
      <c r="R610" s="52">
        <f>IF(M610="", 0, (N610/'PPF Application'!$T$7)*O610)</f>
        <v>0</v>
      </c>
      <c r="S610" s="135"/>
      <c r="U610" s="159">
        <f t="shared" si="80"/>
        <v>0</v>
      </c>
      <c r="V610" s="159">
        <f t="shared" si="73"/>
        <v>0</v>
      </c>
      <c r="W610" s="159">
        <f t="shared" si="74"/>
        <v>0</v>
      </c>
      <c r="X610" s="159">
        <f t="shared" si="75"/>
        <v>0</v>
      </c>
      <c r="Y610" s="159">
        <f t="shared" si="76"/>
        <v>0</v>
      </c>
      <c r="Z610" s="11">
        <f t="shared" si="77"/>
        <v>0</v>
      </c>
      <c r="AB610" s="23">
        <f t="shared" si="78"/>
        <v>0</v>
      </c>
      <c r="AC610" s="23">
        <f t="shared" si="79"/>
        <v>0</v>
      </c>
    </row>
    <row r="611" spans="1:29" x14ac:dyDescent="0.2">
      <c r="A611" s="364"/>
      <c r="B611" s="364"/>
      <c r="C611" s="165"/>
      <c r="D611" s="165"/>
      <c r="E611" s="165"/>
      <c r="F611" s="195"/>
      <c r="G611" s="165"/>
      <c r="H611" s="165"/>
      <c r="I611" s="165"/>
      <c r="J611" s="165"/>
      <c r="K611" s="77"/>
      <c r="L611" s="77"/>
      <c r="M611" s="82"/>
      <c r="N611" s="196">
        <f>VLOOKUP(M611,'Supporting Documentation'!$A$4:$J$566,10,FALSE)</f>
        <v>0</v>
      </c>
      <c r="O611" s="51"/>
      <c r="P611" s="50"/>
      <c r="Q611" s="157">
        <f>IF(O611="",0,(O611/'PPF Application'!$T$7))</f>
        <v>0</v>
      </c>
      <c r="R611" s="52">
        <f>IF(M611="", 0, (N611/'PPF Application'!$T$7)*O611)</f>
        <v>0</v>
      </c>
      <c r="S611" s="135"/>
      <c r="U611" s="159">
        <f t="shared" si="80"/>
        <v>0</v>
      </c>
      <c r="V611" s="159">
        <f t="shared" si="73"/>
        <v>0</v>
      </c>
      <c r="W611" s="159">
        <f t="shared" si="74"/>
        <v>0</v>
      </c>
      <c r="X611" s="159">
        <f t="shared" si="75"/>
        <v>0</v>
      </c>
      <c r="Y611" s="159">
        <f t="shared" si="76"/>
        <v>0</v>
      </c>
      <c r="Z611" s="11">
        <f t="shared" si="77"/>
        <v>0</v>
      </c>
      <c r="AB611" s="23">
        <f t="shared" si="78"/>
        <v>0</v>
      </c>
      <c r="AC611" s="23">
        <f t="shared" si="79"/>
        <v>0</v>
      </c>
    </row>
    <row r="612" spans="1:29" x14ac:dyDescent="0.2">
      <c r="A612" s="364"/>
      <c r="B612" s="364"/>
      <c r="C612" s="165"/>
      <c r="D612" s="165"/>
      <c r="E612" s="165"/>
      <c r="F612" s="195"/>
      <c r="G612" s="165"/>
      <c r="H612" s="165"/>
      <c r="I612" s="165"/>
      <c r="J612" s="165"/>
      <c r="K612" s="77"/>
      <c r="L612" s="77"/>
      <c r="M612" s="82"/>
      <c r="N612" s="196">
        <f>VLOOKUP(M612,'Supporting Documentation'!$A$4:$J$566,10,FALSE)</f>
        <v>0</v>
      </c>
      <c r="O612" s="51"/>
      <c r="P612" s="50"/>
      <c r="Q612" s="157">
        <f>IF(O612="",0,(O612/'PPF Application'!$T$7))</f>
        <v>0</v>
      </c>
      <c r="R612" s="52">
        <f>IF(M612="", 0, (N612/'PPF Application'!$T$7)*O612)</f>
        <v>0</v>
      </c>
      <c r="S612" s="135"/>
      <c r="U612" s="159">
        <f t="shared" si="80"/>
        <v>0</v>
      </c>
      <c r="V612" s="159">
        <f t="shared" si="73"/>
        <v>0</v>
      </c>
      <c r="W612" s="159">
        <f t="shared" si="74"/>
        <v>0</v>
      </c>
      <c r="X612" s="159">
        <f t="shared" si="75"/>
        <v>0</v>
      </c>
      <c r="Y612" s="159">
        <f t="shared" si="76"/>
        <v>0</v>
      </c>
      <c r="Z612" s="11">
        <f t="shared" si="77"/>
        <v>0</v>
      </c>
      <c r="AB612" s="23">
        <f t="shared" si="78"/>
        <v>0</v>
      </c>
      <c r="AC612" s="23">
        <f t="shared" si="79"/>
        <v>0</v>
      </c>
    </row>
    <row r="613" spans="1:29" x14ac:dyDescent="0.2">
      <c r="A613" s="364"/>
      <c r="B613" s="364"/>
      <c r="C613" s="165"/>
      <c r="D613" s="165"/>
      <c r="E613" s="165"/>
      <c r="F613" s="195"/>
      <c r="G613" s="165"/>
      <c r="H613" s="165"/>
      <c r="I613" s="165"/>
      <c r="J613" s="165"/>
      <c r="K613" s="77"/>
      <c r="L613" s="77"/>
      <c r="M613" s="82"/>
      <c r="N613" s="196">
        <f>VLOOKUP(M613,'Supporting Documentation'!$A$4:$J$566,10,FALSE)</f>
        <v>0</v>
      </c>
      <c r="O613" s="51"/>
      <c r="P613" s="50"/>
      <c r="Q613" s="157">
        <f>IF(O613="",0,(O613/'PPF Application'!$T$7))</f>
        <v>0</v>
      </c>
      <c r="R613" s="52">
        <f>IF(M613="", 0, (N613/'PPF Application'!$T$7)*O613)</f>
        <v>0</v>
      </c>
      <c r="S613" s="135"/>
      <c r="U613" s="159">
        <f t="shared" si="80"/>
        <v>0</v>
      </c>
      <c r="V613" s="159">
        <f t="shared" si="73"/>
        <v>0</v>
      </c>
      <c r="W613" s="159">
        <f t="shared" si="74"/>
        <v>0</v>
      </c>
      <c r="X613" s="159">
        <f t="shared" si="75"/>
        <v>0</v>
      </c>
      <c r="Y613" s="159">
        <f t="shared" si="76"/>
        <v>0</v>
      </c>
      <c r="Z613" s="11">
        <f t="shared" si="77"/>
        <v>0</v>
      </c>
      <c r="AB613" s="23">
        <f t="shared" si="78"/>
        <v>0</v>
      </c>
      <c r="AC613" s="23">
        <f t="shared" si="79"/>
        <v>0</v>
      </c>
    </row>
    <row r="614" spans="1:29" x14ac:dyDescent="0.2">
      <c r="A614" s="364"/>
      <c r="B614" s="364"/>
      <c r="C614" s="165"/>
      <c r="D614" s="165"/>
      <c r="E614" s="165"/>
      <c r="F614" s="195"/>
      <c r="G614" s="165"/>
      <c r="H614" s="165"/>
      <c r="I614" s="165"/>
      <c r="J614" s="165"/>
      <c r="K614" s="77"/>
      <c r="L614" s="77"/>
      <c r="M614" s="82"/>
      <c r="N614" s="196">
        <f>VLOOKUP(M614,'Supporting Documentation'!$A$4:$J$566,10,FALSE)</f>
        <v>0</v>
      </c>
      <c r="O614" s="51"/>
      <c r="P614" s="50"/>
      <c r="Q614" s="157">
        <f>IF(O614="",0,(O614/'PPF Application'!$T$7))</f>
        <v>0</v>
      </c>
      <c r="R614" s="52">
        <f>IF(M614="", 0, (N614/'PPF Application'!$T$7)*O614)</f>
        <v>0</v>
      </c>
      <c r="S614" s="135"/>
      <c r="U614" s="159">
        <f t="shared" si="80"/>
        <v>0</v>
      </c>
      <c r="V614" s="159">
        <f t="shared" si="73"/>
        <v>0</v>
      </c>
      <c r="W614" s="159">
        <f t="shared" si="74"/>
        <v>0</v>
      </c>
      <c r="X614" s="159">
        <f t="shared" si="75"/>
        <v>0</v>
      </c>
      <c r="Y614" s="159">
        <f t="shared" si="76"/>
        <v>0</v>
      </c>
      <c r="Z614" s="11">
        <f t="shared" si="77"/>
        <v>0</v>
      </c>
      <c r="AB614" s="23">
        <f t="shared" si="78"/>
        <v>0</v>
      </c>
      <c r="AC614" s="23">
        <f t="shared" si="79"/>
        <v>0</v>
      </c>
    </row>
    <row r="615" spans="1:29" x14ac:dyDescent="0.2">
      <c r="A615" s="364"/>
      <c r="B615" s="364"/>
      <c r="C615" s="165"/>
      <c r="D615" s="165"/>
      <c r="E615" s="165"/>
      <c r="F615" s="195"/>
      <c r="G615" s="165"/>
      <c r="H615" s="165"/>
      <c r="I615" s="165"/>
      <c r="J615" s="165"/>
      <c r="K615" s="77"/>
      <c r="L615" s="77"/>
      <c r="M615" s="82"/>
      <c r="N615" s="196">
        <f>VLOOKUP(M615,'Supporting Documentation'!$A$4:$J$566,10,FALSE)</f>
        <v>0</v>
      </c>
      <c r="O615" s="51"/>
      <c r="P615" s="50"/>
      <c r="Q615" s="157">
        <f>IF(O615="",0,(O615/'PPF Application'!$T$7))</f>
        <v>0</v>
      </c>
      <c r="R615" s="52">
        <f>IF(M615="", 0, (N615/'PPF Application'!$T$7)*O615)</f>
        <v>0</v>
      </c>
      <c r="S615" s="135"/>
      <c r="U615" s="159">
        <f t="shared" si="80"/>
        <v>0</v>
      </c>
      <c r="V615" s="159">
        <f t="shared" si="73"/>
        <v>0</v>
      </c>
      <c r="W615" s="159">
        <f t="shared" si="74"/>
        <v>0</v>
      </c>
      <c r="X615" s="159">
        <f t="shared" si="75"/>
        <v>0</v>
      </c>
      <c r="Y615" s="159">
        <f t="shared" si="76"/>
        <v>0</v>
      </c>
      <c r="Z615" s="11">
        <f t="shared" si="77"/>
        <v>0</v>
      </c>
      <c r="AB615" s="23">
        <f t="shared" si="78"/>
        <v>0</v>
      </c>
      <c r="AC615" s="23">
        <f t="shared" si="79"/>
        <v>0</v>
      </c>
    </row>
    <row r="616" spans="1:29" x14ac:dyDescent="0.2">
      <c r="A616" s="364"/>
      <c r="B616" s="364"/>
      <c r="C616" s="165"/>
      <c r="D616" s="165"/>
      <c r="E616" s="165"/>
      <c r="F616" s="195"/>
      <c r="G616" s="165"/>
      <c r="H616" s="165"/>
      <c r="I616" s="165"/>
      <c r="J616" s="165"/>
      <c r="K616" s="77"/>
      <c r="L616" s="77"/>
      <c r="M616" s="82"/>
      <c r="N616" s="196">
        <f>VLOOKUP(M616,'Supporting Documentation'!$A$4:$J$566,10,FALSE)</f>
        <v>0</v>
      </c>
      <c r="O616" s="51"/>
      <c r="P616" s="50"/>
      <c r="Q616" s="157">
        <f>IF(O616="",0,(O616/'PPF Application'!$T$7))</f>
        <v>0</v>
      </c>
      <c r="R616" s="52">
        <f>IF(M616="", 0, (N616/'PPF Application'!$T$7)*O616)</f>
        <v>0</v>
      </c>
      <c r="S616" s="135"/>
      <c r="U616" s="159">
        <f t="shared" si="80"/>
        <v>0</v>
      </c>
      <c r="V616" s="159">
        <f t="shared" si="73"/>
        <v>0</v>
      </c>
      <c r="W616" s="159">
        <f t="shared" si="74"/>
        <v>0</v>
      </c>
      <c r="X616" s="159">
        <f t="shared" si="75"/>
        <v>0</v>
      </c>
      <c r="Y616" s="159">
        <f t="shared" si="76"/>
        <v>0</v>
      </c>
      <c r="Z616" s="11">
        <f t="shared" si="77"/>
        <v>0</v>
      </c>
      <c r="AB616" s="23">
        <f t="shared" si="78"/>
        <v>0</v>
      </c>
      <c r="AC616" s="23">
        <f t="shared" si="79"/>
        <v>0</v>
      </c>
    </row>
    <row r="617" spans="1:29" x14ac:dyDescent="0.2">
      <c r="A617" s="364"/>
      <c r="B617" s="364"/>
      <c r="C617" s="165"/>
      <c r="D617" s="165"/>
      <c r="E617" s="165"/>
      <c r="F617" s="195"/>
      <c r="G617" s="165"/>
      <c r="H617" s="165"/>
      <c r="I617" s="165"/>
      <c r="J617" s="165"/>
      <c r="K617" s="77"/>
      <c r="L617" s="77"/>
      <c r="M617" s="82"/>
      <c r="N617" s="196">
        <f>VLOOKUP(M617,'Supporting Documentation'!$A$4:$J$566,10,FALSE)</f>
        <v>0</v>
      </c>
      <c r="O617" s="51"/>
      <c r="P617" s="50"/>
      <c r="Q617" s="157">
        <f>IF(O617="",0,(O617/'PPF Application'!$T$7))</f>
        <v>0</v>
      </c>
      <c r="R617" s="52">
        <f>IF(M617="", 0, (N617/'PPF Application'!$T$7)*O617)</f>
        <v>0</v>
      </c>
      <c r="S617" s="135"/>
      <c r="U617" s="159">
        <f t="shared" si="80"/>
        <v>0</v>
      </c>
      <c r="V617" s="159">
        <f t="shared" si="73"/>
        <v>0</v>
      </c>
      <c r="W617" s="159">
        <f t="shared" si="74"/>
        <v>0</v>
      </c>
      <c r="X617" s="159">
        <f t="shared" si="75"/>
        <v>0</v>
      </c>
      <c r="Y617" s="159">
        <f t="shared" si="76"/>
        <v>0</v>
      </c>
      <c r="Z617" s="11">
        <f t="shared" si="77"/>
        <v>0</v>
      </c>
      <c r="AB617" s="23">
        <f t="shared" si="78"/>
        <v>0</v>
      </c>
      <c r="AC617" s="23">
        <f t="shared" si="79"/>
        <v>0</v>
      </c>
    </row>
    <row r="618" spans="1:29" x14ac:dyDescent="0.2">
      <c r="A618" s="364"/>
      <c r="B618" s="364"/>
      <c r="C618" s="165"/>
      <c r="D618" s="165"/>
      <c r="E618" s="165"/>
      <c r="F618" s="195"/>
      <c r="G618" s="165"/>
      <c r="H618" s="165"/>
      <c r="I618" s="165"/>
      <c r="J618" s="165"/>
      <c r="K618" s="77"/>
      <c r="L618" s="77"/>
      <c r="M618" s="82"/>
      <c r="N618" s="196">
        <f>VLOOKUP(M618,'Supporting Documentation'!$A$4:$J$566,10,FALSE)</f>
        <v>0</v>
      </c>
      <c r="O618" s="51"/>
      <c r="P618" s="50"/>
      <c r="Q618" s="157">
        <f>IF(O618="",0,(O618/'PPF Application'!$T$7))</f>
        <v>0</v>
      </c>
      <c r="R618" s="52">
        <f>IF(M618="", 0, (N618/'PPF Application'!$T$7)*O618)</f>
        <v>0</v>
      </c>
      <c r="S618" s="135"/>
      <c r="U618" s="159">
        <f t="shared" si="80"/>
        <v>0</v>
      </c>
      <c r="V618" s="159">
        <f t="shared" si="73"/>
        <v>0</v>
      </c>
      <c r="W618" s="159">
        <f t="shared" si="74"/>
        <v>0</v>
      </c>
      <c r="X618" s="159">
        <f t="shared" si="75"/>
        <v>0</v>
      </c>
      <c r="Y618" s="159">
        <f t="shared" si="76"/>
        <v>0</v>
      </c>
      <c r="Z618" s="11">
        <f t="shared" si="77"/>
        <v>0</v>
      </c>
      <c r="AB618" s="23">
        <f t="shared" si="78"/>
        <v>0</v>
      </c>
      <c r="AC618" s="23">
        <f t="shared" si="79"/>
        <v>0</v>
      </c>
    </row>
    <row r="619" spans="1:29" x14ac:dyDescent="0.2">
      <c r="A619" s="364"/>
      <c r="B619" s="364"/>
      <c r="C619" s="165"/>
      <c r="D619" s="165"/>
      <c r="E619" s="165"/>
      <c r="F619" s="195"/>
      <c r="G619" s="165"/>
      <c r="H619" s="165"/>
      <c r="I619" s="165"/>
      <c r="J619" s="165"/>
      <c r="K619" s="77"/>
      <c r="L619" s="77"/>
      <c r="M619" s="82"/>
      <c r="N619" s="196">
        <f>VLOOKUP(M619,'Supporting Documentation'!$A$4:$J$566,10,FALSE)</f>
        <v>0</v>
      </c>
      <c r="O619" s="51"/>
      <c r="P619" s="50"/>
      <c r="Q619" s="157">
        <f>IF(O619="",0,(O619/'PPF Application'!$T$7))</f>
        <v>0</v>
      </c>
      <c r="R619" s="52">
        <f>IF(M619="", 0, (N619/'PPF Application'!$T$7)*O619)</f>
        <v>0</v>
      </c>
      <c r="S619" s="135"/>
      <c r="U619" s="159">
        <f t="shared" si="80"/>
        <v>0</v>
      </c>
      <c r="V619" s="159">
        <f t="shared" si="73"/>
        <v>0</v>
      </c>
      <c r="W619" s="159">
        <f t="shared" si="74"/>
        <v>0</v>
      </c>
      <c r="X619" s="159">
        <f t="shared" si="75"/>
        <v>0</v>
      </c>
      <c r="Y619" s="159">
        <f t="shared" si="76"/>
        <v>0</v>
      </c>
      <c r="Z619" s="11">
        <f t="shared" si="77"/>
        <v>0</v>
      </c>
      <c r="AB619" s="23">
        <f t="shared" si="78"/>
        <v>0</v>
      </c>
      <c r="AC619" s="23">
        <f t="shared" si="79"/>
        <v>0</v>
      </c>
    </row>
    <row r="620" spans="1:29" x14ac:dyDescent="0.2">
      <c r="A620" s="364"/>
      <c r="B620" s="364"/>
      <c r="C620" s="165"/>
      <c r="D620" s="165"/>
      <c r="E620" s="165"/>
      <c r="F620" s="195"/>
      <c r="G620" s="165"/>
      <c r="H620" s="165"/>
      <c r="I620" s="165"/>
      <c r="J620" s="165"/>
      <c r="K620" s="77"/>
      <c r="L620" s="77"/>
      <c r="M620" s="82"/>
      <c r="N620" s="196">
        <f>VLOOKUP(M620,'Supporting Documentation'!$A$4:$J$566,10,FALSE)</f>
        <v>0</v>
      </c>
      <c r="O620" s="51"/>
      <c r="P620" s="50"/>
      <c r="Q620" s="157">
        <f>IF(O620="",0,(O620/'PPF Application'!$T$7))</f>
        <v>0</v>
      </c>
      <c r="R620" s="52">
        <f>IF(M620="", 0, (N620/'PPF Application'!$T$7)*O620)</f>
        <v>0</v>
      </c>
      <c r="S620" s="135"/>
      <c r="U620" s="159">
        <f t="shared" si="80"/>
        <v>0</v>
      </c>
      <c r="V620" s="159">
        <f t="shared" si="73"/>
        <v>0</v>
      </c>
      <c r="W620" s="159">
        <f t="shared" si="74"/>
        <v>0</v>
      </c>
      <c r="X620" s="159">
        <f t="shared" si="75"/>
        <v>0</v>
      </c>
      <c r="Y620" s="159">
        <f t="shared" si="76"/>
        <v>0</v>
      </c>
      <c r="Z620" s="11">
        <f t="shared" si="77"/>
        <v>0</v>
      </c>
      <c r="AB620" s="23">
        <f t="shared" si="78"/>
        <v>0</v>
      </c>
      <c r="AC620" s="23">
        <f t="shared" si="79"/>
        <v>0</v>
      </c>
    </row>
    <row r="621" spans="1:29" x14ac:dyDescent="0.2">
      <c r="A621" s="364"/>
      <c r="B621" s="364"/>
      <c r="C621" s="165"/>
      <c r="D621" s="165"/>
      <c r="E621" s="165"/>
      <c r="F621" s="195"/>
      <c r="G621" s="165"/>
      <c r="H621" s="165"/>
      <c r="I621" s="165"/>
      <c r="J621" s="165"/>
      <c r="K621" s="77"/>
      <c r="L621" s="77"/>
      <c r="M621" s="82"/>
      <c r="N621" s="196">
        <f>VLOOKUP(M621,'Supporting Documentation'!$A$4:$J$566,10,FALSE)</f>
        <v>0</v>
      </c>
      <c r="O621" s="51"/>
      <c r="P621" s="50"/>
      <c r="Q621" s="157">
        <f>IF(O621="",0,(O621/'PPF Application'!$T$7))</f>
        <v>0</v>
      </c>
      <c r="R621" s="52">
        <f>IF(M621="", 0, (N621/'PPF Application'!$T$7)*O621)</f>
        <v>0</v>
      </c>
      <c r="S621" s="135"/>
      <c r="U621" s="159">
        <f t="shared" si="80"/>
        <v>0</v>
      </c>
      <c r="V621" s="159">
        <f t="shared" si="73"/>
        <v>0</v>
      </c>
      <c r="W621" s="159">
        <f t="shared" si="74"/>
        <v>0</v>
      </c>
      <c r="X621" s="159">
        <f t="shared" si="75"/>
        <v>0</v>
      </c>
      <c r="Y621" s="159">
        <f t="shared" si="76"/>
        <v>0</v>
      </c>
      <c r="Z621" s="11">
        <f t="shared" si="77"/>
        <v>0</v>
      </c>
      <c r="AB621" s="23">
        <f t="shared" si="78"/>
        <v>0</v>
      </c>
      <c r="AC621" s="23">
        <f t="shared" si="79"/>
        <v>0</v>
      </c>
    </row>
    <row r="622" spans="1:29" x14ac:dyDescent="0.2">
      <c r="A622" s="364"/>
      <c r="B622" s="364"/>
      <c r="C622" s="165"/>
      <c r="D622" s="165"/>
      <c r="E622" s="165"/>
      <c r="F622" s="195"/>
      <c r="G622" s="165"/>
      <c r="H622" s="165"/>
      <c r="I622" s="165"/>
      <c r="J622" s="165"/>
      <c r="K622" s="77"/>
      <c r="L622" s="77"/>
      <c r="M622" s="82"/>
      <c r="N622" s="196">
        <f>VLOOKUP(M622,'Supporting Documentation'!$A$4:$J$566,10,FALSE)</f>
        <v>0</v>
      </c>
      <c r="O622" s="51"/>
      <c r="P622" s="50"/>
      <c r="Q622" s="157">
        <f>IF(O622="",0,(O622/'PPF Application'!$T$7))</f>
        <v>0</v>
      </c>
      <c r="R622" s="52">
        <f>IF(M622="", 0, (N622/'PPF Application'!$T$7)*O622)</f>
        <v>0</v>
      </c>
      <c r="S622" s="135"/>
      <c r="U622" s="159">
        <f t="shared" si="80"/>
        <v>0</v>
      </c>
      <c r="V622" s="159">
        <f t="shared" si="73"/>
        <v>0</v>
      </c>
      <c r="W622" s="159">
        <f t="shared" si="74"/>
        <v>0</v>
      </c>
      <c r="X622" s="159">
        <f t="shared" si="75"/>
        <v>0</v>
      </c>
      <c r="Y622" s="159">
        <f t="shared" si="76"/>
        <v>0</v>
      </c>
      <c r="Z622" s="11">
        <f t="shared" si="77"/>
        <v>0</v>
      </c>
      <c r="AB622" s="23">
        <f t="shared" si="78"/>
        <v>0</v>
      </c>
      <c r="AC622" s="23">
        <f t="shared" si="79"/>
        <v>0</v>
      </c>
    </row>
    <row r="623" spans="1:29" x14ac:dyDescent="0.2">
      <c r="A623" s="364"/>
      <c r="B623" s="364"/>
      <c r="C623" s="165"/>
      <c r="D623" s="165"/>
      <c r="E623" s="165"/>
      <c r="F623" s="195"/>
      <c r="G623" s="165"/>
      <c r="H623" s="165"/>
      <c r="I623" s="165"/>
      <c r="J623" s="165"/>
      <c r="K623" s="77"/>
      <c r="L623" s="77"/>
      <c r="M623" s="82"/>
      <c r="N623" s="196">
        <f>VLOOKUP(M623,'Supporting Documentation'!$A$4:$J$566,10,FALSE)</f>
        <v>0</v>
      </c>
      <c r="O623" s="51"/>
      <c r="P623" s="50"/>
      <c r="Q623" s="157">
        <f>IF(O623="",0,(O623/'PPF Application'!$T$7))</f>
        <v>0</v>
      </c>
      <c r="R623" s="52">
        <f>IF(M623="", 0, (N623/'PPF Application'!$T$7)*O623)</f>
        <v>0</v>
      </c>
      <c r="S623" s="135"/>
      <c r="U623" s="159">
        <f t="shared" si="80"/>
        <v>0</v>
      </c>
      <c r="V623" s="159">
        <f t="shared" si="73"/>
        <v>0</v>
      </c>
      <c r="W623" s="159">
        <f t="shared" si="74"/>
        <v>0</v>
      </c>
      <c r="X623" s="159">
        <f t="shared" si="75"/>
        <v>0</v>
      </c>
      <c r="Y623" s="159">
        <f t="shared" si="76"/>
        <v>0</v>
      </c>
      <c r="Z623" s="11">
        <f t="shared" si="77"/>
        <v>0</v>
      </c>
      <c r="AB623" s="23">
        <f t="shared" si="78"/>
        <v>0</v>
      </c>
      <c r="AC623" s="23">
        <f t="shared" si="79"/>
        <v>0</v>
      </c>
    </row>
    <row r="624" spans="1:29" x14ac:dyDescent="0.2">
      <c r="A624" s="364"/>
      <c r="B624" s="364"/>
      <c r="C624" s="165"/>
      <c r="D624" s="165"/>
      <c r="E624" s="165"/>
      <c r="F624" s="195"/>
      <c r="G624" s="165"/>
      <c r="H624" s="165"/>
      <c r="I624" s="165"/>
      <c r="J624" s="165"/>
      <c r="K624" s="77"/>
      <c r="L624" s="77"/>
      <c r="M624" s="82"/>
      <c r="N624" s="196">
        <f>VLOOKUP(M624,'Supporting Documentation'!$A$4:$J$566,10,FALSE)</f>
        <v>0</v>
      </c>
      <c r="O624" s="51"/>
      <c r="P624" s="50"/>
      <c r="Q624" s="157">
        <f>IF(O624="",0,(O624/'PPF Application'!$T$7))</f>
        <v>0</v>
      </c>
      <c r="R624" s="52">
        <f>IF(M624="", 0, (N624/'PPF Application'!$T$7)*O624)</f>
        <v>0</v>
      </c>
      <c r="S624" s="135"/>
      <c r="U624" s="159">
        <f t="shared" si="80"/>
        <v>0</v>
      </c>
      <c r="V624" s="159">
        <f t="shared" si="73"/>
        <v>0</v>
      </c>
      <c r="W624" s="159">
        <f t="shared" si="74"/>
        <v>0</v>
      </c>
      <c r="X624" s="159">
        <f t="shared" si="75"/>
        <v>0</v>
      </c>
      <c r="Y624" s="159">
        <f t="shared" si="76"/>
        <v>0</v>
      </c>
      <c r="Z624" s="11">
        <f t="shared" si="77"/>
        <v>0</v>
      </c>
      <c r="AB624" s="23">
        <f t="shared" si="78"/>
        <v>0</v>
      </c>
      <c r="AC624" s="23">
        <f t="shared" si="79"/>
        <v>0</v>
      </c>
    </row>
    <row r="625" spans="1:29" x14ac:dyDescent="0.2">
      <c r="A625" s="364"/>
      <c r="B625" s="364"/>
      <c r="C625" s="165"/>
      <c r="D625" s="165"/>
      <c r="E625" s="165"/>
      <c r="F625" s="195"/>
      <c r="G625" s="165"/>
      <c r="H625" s="165"/>
      <c r="I625" s="165"/>
      <c r="J625" s="165"/>
      <c r="K625" s="77"/>
      <c r="L625" s="77"/>
      <c r="M625" s="82"/>
      <c r="N625" s="196">
        <f>VLOOKUP(M625,'Supporting Documentation'!$A$4:$J$566,10,FALSE)</f>
        <v>0</v>
      </c>
      <c r="O625" s="51"/>
      <c r="P625" s="50"/>
      <c r="Q625" s="157">
        <f>IF(O625="",0,(O625/'PPF Application'!$T$7))</f>
        <v>0</v>
      </c>
      <c r="R625" s="52">
        <f>IF(M625="", 0, (N625/'PPF Application'!$T$7)*O625)</f>
        <v>0</v>
      </c>
      <c r="S625" s="135"/>
      <c r="U625" s="159">
        <f t="shared" si="80"/>
        <v>0</v>
      </c>
      <c r="V625" s="159">
        <f t="shared" si="73"/>
        <v>0</v>
      </c>
      <c r="W625" s="159">
        <f t="shared" si="74"/>
        <v>0</v>
      </c>
      <c r="X625" s="159">
        <f t="shared" si="75"/>
        <v>0</v>
      </c>
      <c r="Y625" s="159">
        <f t="shared" si="76"/>
        <v>0</v>
      </c>
      <c r="Z625" s="11">
        <f t="shared" si="77"/>
        <v>0</v>
      </c>
      <c r="AB625" s="23">
        <f t="shared" si="78"/>
        <v>0</v>
      </c>
      <c r="AC625" s="23">
        <f t="shared" si="79"/>
        <v>0</v>
      </c>
    </row>
    <row r="626" spans="1:29" x14ac:dyDescent="0.2">
      <c r="A626" s="364"/>
      <c r="B626" s="364"/>
      <c r="C626" s="165"/>
      <c r="D626" s="165"/>
      <c r="E626" s="165"/>
      <c r="F626" s="195"/>
      <c r="G626" s="165"/>
      <c r="H626" s="165"/>
      <c r="I626" s="165"/>
      <c r="J626" s="165"/>
      <c r="K626" s="77"/>
      <c r="L626" s="77"/>
      <c r="M626" s="82"/>
      <c r="N626" s="196">
        <f>VLOOKUP(M626,'Supporting Documentation'!$A$4:$J$566,10,FALSE)</f>
        <v>0</v>
      </c>
      <c r="O626" s="51"/>
      <c r="P626" s="50"/>
      <c r="Q626" s="157">
        <f>IF(O626="",0,(O626/'PPF Application'!$T$7))</f>
        <v>0</v>
      </c>
      <c r="R626" s="52">
        <f>IF(M626="", 0, (N626/'PPF Application'!$T$7)*O626)</f>
        <v>0</v>
      </c>
      <c r="S626" s="135"/>
      <c r="U626" s="159">
        <f t="shared" si="80"/>
        <v>0</v>
      </c>
      <c r="V626" s="159">
        <f t="shared" si="73"/>
        <v>0</v>
      </c>
      <c r="W626" s="159">
        <f t="shared" si="74"/>
        <v>0</v>
      </c>
      <c r="X626" s="159">
        <f t="shared" si="75"/>
        <v>0</v>
      </c>
      <c r="Y626" s="159">
        <f t="shared" si="76"/>
        <v>0</v>
      </c>
      <c r="Z626" s="11">
        <f t="shared" si="77"/>
        <v>0</v>
      </c>
      <c r="AB626" s="23">
        <f t="shared" si="78"/>
        <v>0</v>
      </c>
      <c r="AC626" s="23">
        <f t="shared" si="79"/>
        <v>0</v>
      </c>
    </row>
    <row r="627" spans="1:29" x14ac:dyDescent="0.2">
      <c r="A627" s="364"/>
      <c r="B627" s="364"/>
      <c r="C627" s="165"/>
      <c r="D627" s="165"/>
      <c r="E627" s="165"/>
      <c r="F627" s="195"/>
      <c r="G627" s="165"/>
      <c r="H627" s="165"/>
      <c r="I627" s="165"/>
      <c r="J627" s="165"/>
      <c r="K627" s="77"/>
      <c r="L627" s="77"/>
      <c r="M627" s="82"/>
      <c r="N627" s="196">
        <f>VLOOKUP(M627,'Supporting Documentation'!$A$4:$J$566,10,FALSE)</f>
        <v>0</v>
      </c>
      <c r="O627" s="51"/>
      <c r="P627" s="50"/>
      <c r="Q627" s="157">
        <f>IF(O627="",0,(O627/'PPF Application'!$T$7))</f>
        <v>0</v>
      </c>
      <c r="R627" s="52">
        <f>IF(M627="", 0, (N627/'PPF Application'!$T$7)*O627)</f>
        <v>0</v>
      </c>
      <c r="S627" s="135"/>
      <c r="U627" s="159">
        <f t="shared" si="80"/>
        <v>0</v>
      </c>
      <c r="V627" s="159">
        <f t="shared" si="73"/>
        <v>0</v>
      </c>
      <c r="W627" s="159">
        <f t="shared" si="74"/>
        <v>0</v>
      </c>
      <c r="X627" s="159">
        <f t="shared" si="75"/>
        <v>0</v>
      </c>
      <c r="Y627" s="159">
        <f t="shared" si="76"/>
        <v>0</v>
      </c>
      <c r="Z627" s="11">
        <f t="shared" si="77"/>
        <v>0</v>
      </c>
      <c r="AB627" s="23">
        <f t="shared" si="78"/>
        <v>0</v>
      </c>
      <c r="AC627" s="23">
        <f t="shared" si="79"/>
        <v>0</v>
      </c>
    </row>
    <row r="628" spans="1:29" x14ac:dyDescent="0.2">
      <c r="A628" s="364"/>
      <c r="B628" s="364"/>
      <c r="C628" s="165"/>
      <c r="D628" s="165"/>
      <c r="E628" s="165"/>
      <c r="F628" s="195"/>
      <c r="G628" s="165"/>
      <c r="H628" s="165"/>
      <c r="I628" s="165"/>
      <c r="J628" s="165"/>
      <c r="K628" s="77"/>
      <c r="L628" s="77"/>
      <c r="M628" s="82"/>
      <c r="N628" s="196">
        <f>VLOOKUP(M628,'Supporting Documentation'!$A$4:$J$566,10,FALSE)</f>
        <v>0</v>
      </c>
      <c r="O628" s="51"/>
      <c r="P628" s="50"/>
      <c r="Q628" s="157">
        <f>IF(O628="",0,(O628/'PPF Application'!$T$7))</f>
        <v>0</v>
      </c>
      <c r="R628" s="52">
        <f>IF(M628="", 0, (N628/'PPF Application'!$T$7)*O628)</f>
        <v>0</v>
      </c>
      <c r="S628" s="135"/>
      <c r="U628" s="159">
        <f t="shared" si="80"/>
        <v>0</v>
      </c>
      <c r="V628" s="159">
        <f t="shared" si="73"/>
        <v>0</v>
      </c>
      <c r="W628" s="159">
        <f t="shared" si="74"/>
        <v>0</v>
      </c>
      <c r="X628" s="159">
        <f t="shared" si="75"/>
        <v>0</v>
      </c>
      <c r="Y628" s="159">
        <f t="shared" si="76"/>
        <v>0</v>
      </c>
      <c r="Z628" s="11">
        <f t="shared" si="77"/>
        <v>0</v>
      </c>
      <c r="AB628" s="23">
        <f t="shared" si="78"/>
        <v>0</v>
      </c>
      <c r="AC628" s="23">
        <f t="shared" si="79"/>
        <v>0</v>
      </c>
    </row>
    <row r="629" spans="1:29" x14ac:dyDescent="0.2">
      <c r="A629" s="364"/>
      <c r="B629" s="364"/>
      <c r="C629" s="165"/>
      <c r="D629" s="165"/>
      <c r="E629" s="165"/>
      <c r="F629" s="195"/>
      <c r="G629" s="165"/>
      <c r="H629" s="165"/>
      <c r="I629" s="165"/>
      <c r="J629" s="165"/>
      <c r="K629" s="77"/>
      <c r="L629" s="77"/>
      <c r="M629" s="82"/>
      <c r="N629" s="196">
        <f>VLOOKUP(M629,'Supporting Documentation'!$A$4:$J$566,10,FALSE)</f>
        <v>0</v>
      </c>
      <c r="O629" s="51"/>
      <c r="P629" s="50"/>
      <c r="Q629" s="157">
        <f>IF(O629="",0,(O629/'PPF Application'!$T$7))</f>
        <v>0</v>
      </c>
      <c r="R629" s="52">
        <f>IF(M629="", 0, (N629/'PPF Application'!$T$7)*O629)</f>
        <v>0</v>
      </c>
      <c r="S629" s="135"/>
      <c r="U629" s="159">
        <f t="shared" si="80"/>
        <v>0</v>
      </c>
      <c r="V629" s="159">
        <f t="shared" si="73"/>
        <v>0</v>
      </c>
      <c r="W629" s="159">
        <f t="shared" si="74"/>
        <v>0</v>
      </c>
      <c r="X629" s="159">
        <f t="shared" si="75"/>
        <v>0</v>
      </c>
      <c r="Y629" s="159">
        <f t="shared" si="76"/>
        <v>0</v>
      </c>
      <c r="Z629" s="11">
        <f t="shared" si="77"/>
        <v>0</v>
      </c>
      <c r="AB629" s="23">
        <f t="shared" si="78"/>
        <v>0</v>
      </c>
      <c r="AC629" s="23">
        <f t="shared" si="79"/>
        <v>0</v>
      </c>
    </row>
    <row r="630" spans="1:29" x14ac:dyDescent="0.2">
      <c r="A630" s="364"/>
      <c r="B630" s="364"/>
      <c r="C630" s="165"/>
      <c r="D630" s="165"/>
      <c r="E630" s="165"/>
      <c r="F630" s="195"/>
      <c r="G630" s="165"/>
      <c r="H630" s="165"/>
      <c r="I630" s="165"/>
      <c r="J630" s="165"/>
      <c r="K630" s="77"/>
      <c r="L630" s="77"/>
      <c r="M630" s="82"/>
      <c r="N630" s="196">
        <f>VLOOKUP(M630,'Supporting Documentation'!$A$4:$J$566,10,FALSE)</f>
        <v>0</v>
      </c>
      <c r="O630" s="51"/>
      <c r="P630" s="50"/>
      <c r="Q630" s="157">
        <f>IF(O630="",0,(O630/'PPF Application'!$T$7))</f>
        <v>0</v>
      </c>
      <c r="R630" s="52">
        <f>IF(M630="", 0, (N630/'PPF Application'!$T$7)*O630)</f>
        <v>0</v>
      </c>
      <c r="S630" s="135"/>
      <c r="U630" s="159">
        <f t="shared" si="80"/>
        <v>0</v>
      </c>
      <c r="V630" s="159">
        <f t="shared" si="73"/>
        <v>0</v>
      </c>
      <c r="W630" s="159">
        <f t="shared" si="74"/>
        <v>0</v>
      </c>
      <c r="X630" s="159">
        <f t="shared" si="75"/>
        <v>0</v>
      </c>
      <c r="Y630" s="159">
        <f t="shared" si="76"/>
        <v>0</v>
      </c>
      <c r="Z630" s="11">
        <f t="shared" si="77"/>
        <v>0</v>
      </c>
      <c r="AB630" s="23">
        <f t="shared" si="78"/>
        <v>0</v>
      </c>
      <c r="AC630" s="23">
        <f t="shared" si="79"/>
        <v>0</v>
      </c>
    </row>
    <row r="631" spans="1:29" x14ac:dyDescent="0.2">
      <c r="A631" s="364"/>
      <c r="B631" s="364"/>
      <c r="C631" s="165"/>
      <c r="D631" s="165"/>
      <c r="E631" s="165"/>
      <c r="F631" s="195"/>
      <c r="G631" s="165"/>
      <c r="H631" s="165"/>
      <c r="I631" s="165"/>
      <c r="J631" s="165"/>
      <c r="K631" s="77"/>
      <c r="L631" s="77"/>
      <c r="M631" s="82"/>
      <c r="N631" s="196">
        <f>VLOOKUP(M631,'Supporting Documentation'!$A$4:$J$566,10,FALSE)</f>
        <v>0</v>
      </c>
      <c r="O631" s="51"/>
      <c r="P631" s="50"/>
      <c r="Q631" s="157">
        <f>IF(O631="",0,(O631/'PPF Application'!$T$7))</f>
        <v>0</v>
      </c>
      <c r="R631" s="52">
        <f>IF(M631="", 0, (N631/'PPF Application'!$T$7)*O631)</f>
        <v>0</v>
      </c>
      <c r="S631" s="135"/>
      <c r="U631" s="159">
        <f t="shared" si="80"/>
        <v>0</v>
      </c>
      <c r="V631" s="159">
        <f t="shared" si="73"/>
        <v>0</v>
      </c>
      <c r="W631" s="159">
        <f t="shared" si="74"/>
        <v>0</v>
      </c>
      <c r="X631" s="159">
        <f t="shared" si="75"/>
        <v>0</v>
      </c>
      <c r="Y631" s="159">
        <f t="shared" si="76"/>
        <v>0</v>
      </c>
      <c r="Z631" s="11">
        <f t="shared" si="77"/>
        <v>0</v>
      </c>
      <c r="AB631" s="23">
        <f t="shared" si="78"/>
        <v>0</v>
      </c>
      <c r="AC631" s="23">
        <f t="shared" si="79"/>
        <v>0</v>
      </c>
    </row>
    <row r="632" spans="1:29" x14ac:dyDescent="0.2">
      <c r="A632" s="364"/>
      <c r="B632" s="364"/>
      <c r="C632" s="165"/>
      <c r="D632" s="165"/>
      <c r="E632" s="165"/>
      <c r="F632" s="195"/>
      <c r="G632" s="165"/>
      <c r="H632" s="165"/>
      <c r="I632" s="165"/>
      <c r="J632" s="165"/>
      <c r="K632" s="77"/>
      <c r="L632" s="77"/>
      <c r="M632" s="82"/>
      <c r="N632" s="196">
        <f>VLOOKUP(M632,'Supporting Documentation'!$A$4:$J$566,10,FALSE)</f>
        <v>0</v>
      </c>
      <c r="O632" s="51"/>
      <c r="P632" s="50"/>
      <c r="Q632" s="157">
        <f>IF(O632="",0,(O632/'PPF Application'!$T$7))</f>
        <v>0</v>
      </c>
      <c r="R632" s="52">
        <f>IF(M632="", 0, (N632/'PPF Application'!$T$7)*O632)</f>
        <v>0</v>
      </c>
      <c r="S632" s="135"/>
      <c r="U632" s="159">
        <f t="shared" si="80"/>
        <v>0</v>
      </c>
      <c r="V632" s="159">
        <f t="shared" si="73"/>
        <v>0</v>
      </c>
      <c r="W632" s="159">
        <f t="shared" si="74"/>
        <v>0</v>
      </c>
      <c r="X632" s="159">
        <f t="shared" si="75"/>
        <v>0</v>
      </c>
      <c r="Y632" s="159">
        <f t="shared" si="76"/>
        <v>0</v>
      </c>
      <c r="Z632" s="11">
        <f t="shared" si="77"/>
        <v>0</v>
      </c>
      <c r="AB632" s="23">
        <f t="shared" si="78"/>
        <v>0</v>
      </c>
      <c r="AC632" s="23">
        <f t="shared" si="79"/>
        <v>0</v>
      </c>
    </row>
    <row r="633" spans="1:29" x14ac:dyDescent="0.2">
      <c r="A633" s="364"/>
      <c r="B633" s="364"/>
      <c r="C633" s="165"/>
      <c r="D633" s="165"/>
      <c r="E633" s="165"/>
      <c r="F633" s="195"/>
      <c r="G633" s="165"/>
      <c r="H633" s="165"/>
      <c r="I633" s="165"/>
      <c r="J633" s="165"/>
      <c r="K633" s="77"/>
      <c r="L633" s="77"/>
      <c r="M633" s="82"/>
      <c r="N633" s="196">
        <f>VLOOKUP(M633,'Supporting Documentation'!$A$4:$J$566,10,FALSE)</f>
        <v>0</v>
      </c>
      <c r="O633" s="51"/>
      <c r="P633" s="50"/>
      <c r="Q633" s="157">
        <f>IF(O633="",0,(O633/'PPF Application'!$T$7))</f>
        <v>0</v>
      </c>
      <c r="R633" s="52">
        <f>IF(M633="", 0, (N633/'PPF Application'!$T$7)*O633)</f>
        <v>0</v>
      </c>
      <c r="S633" s="135"/>
      <c r="U633" s="159">
        <f t="shared" si="80"/>
        <v>0</v>
      </c>
      <c r="V633" s="159">
        <f t="shared" si="73"/>
        <v>0</v>
      </c>
      <c r="W633" s="159">
        <f t="shared" si="74"/>
        <v>0</v>
      </c>
      <c r="X633" s="159">
        <f t="shared" si="75"/>
        <v>0</v>
      </c>
      <c r="Y633" s="159">
        <f t="shared" si="76"/>
        <v>0</v>
      </c>
      <c r="Z633" s="11">
        <f t="shared" si="77"/>
        <v>0</v>
      </c>
      <c r="AB633" s="23">
        <f t="shared" si="78"/>
        <v>0</v>
      </c>
      <c r="AC633" s="23">
        <f t="shared" si="79"/>
        <v>0</v>
      </c>
    </row>
    <row r="634" spans="1:29" x14ac:dyDescent="0.2">
      <c r="A634" s="364"/>
      <c r="B634" s="364"/>
      <c r="C634" s="165"/>
      <c r="D634" s="165"/>
      <c r="E634" s="165"/>
      <c r="F634" s="195"/>
      <c r="G634" s="165"/>
      <c r="H634" s="165"/>
      <c r="I634" s="165"/>
      <c r="J634" s="165"/>
      <c r="K634" s="77"/>
      <c r="L634" s="77"/>
      <c r="M634" s="82"/>
      <c r="N634" s="196">
        <f>VLOOKUP(M634,'Supporting Documentation'!$A$4:$J$566,10,FALSE)</f>
        <v>0</v>
      </c>
      <c r="O634" s="51"/>
      <c r="P634" s="50"/>
      <c r="Q634" s="157">
        <f>IF(O634="",0,(O634/'PPF Application'!$T$7))</f>
        <v>0</v>
      </c>
      <c r="R634" s="52">
        <f>IF(M634="", 0, (N634/'PPF Application'!$T$7)*O634)</f>
        <v>0</v>
      </c>
      <c r="S634" s="135"/>
      <c r="U634" s="159">
        <f t="shared" si="80"/>
        <v>0</v>
      </c>
      <c r="V634" s="159">
        <f t="shared" si="73"/>
        <v>0</v>
      </c>
      <c r="W634" s="159">
        <f t="shared" si="74"/>
        <v>0</v>
      </c>
      <c r="X634" s="159">
        <f t="shared" si="75"/>
        <v>0</v>
      </c>
      <c r="Y634" s="159">
        <f t="shared" si="76"/>
        <v>0</v>
      </c>
      <c r="Z634" s="11">
        <f t="shared" si="77"/>
        <v>0</v>
      </c>
      <c r="AB634" s="23">
        <f t="shared" si="78"/>
        <v>0</v>
      </c>
      <c r="AC634" s="23">
        <f t="shared" si="79"/>
        <v>0</v>
      </c>
    </row>
    <row r="635" spans="1:29" x14ac:dyDescent="0.2">
      <c r="A635" s="364"/>
      <c r="B635" s="364"/>
      <c r="C635" s="165"/>
      <c r="D635" s="165"/>
      <c r="E635" s="165"/>
      <c r="F635" s="195"/>
      <c r="G635" s="165"/>
      <c r="H635" s="165"/>
      <c r="I635" s="165"/>
      <c r="J635" s="165"/>
      <c r="K635" s="77"/>
      <c r="L635" s="77"/>
      <c r="M635" s="82"/>
      <c r="N635" s="196">
        <f>VLOOKUP(M635,'Supporting Documentation'!$A$4:$J$566,10,FALSE)</f>
        <v>0</v>
      </c>
      <c r="O635" s="51"/>
      <c r="P635" s="50"/>
      <c r="Q635" s="157">
        <f>IF(O635="",0,(O635/'PPF Application'!$T$7))</f>
        <v>0</v>
      </c>
      <c r="R635" s="52">
        <f>IF(M635="", 0, (N635/'PPF Application'!$T$7)*O635)</f>
        <v>0</v>
      </c>
      <c r="S635" s="135"/>
      <c r="U635" s="159">
        <f t="shared" si="80"/>
        <v>0</v>
      </c>
      <c r="V635" s="159">
        <f t="shared" si="73"/>
        <v>0</v>
      </c>
      <c r="W635" s="159">
        <f t="shared" si="74"/>
        <v>0</v>
      </c>
      <c r="X635" s="159">
        <f t="shared" si="75"/>
        <v>0</v>
      </c>
      <c r="Y635" s="159">
        <f t="shared" si="76"/>
        <v>0</v>
      </c>
      <c r="Z635" s="11">
        <f t="shared" si="77"/>
        <v>0</v>
      </c>
      <c r="AB635" s="23">
        <f t="shared" si="78"/>
        <v>0</v>
      </c>
      <c r="AC635" s="23">
        <f t="shared" si="79"/>
        <v>0</v>
      </c>
    </row>
    <row r="636" spans="1:29" x14ac:dyDescent="0.2">
      <c r="A636" s="364"/>
      <c r="B636" s="364"/>
      <c r="C636" s="165"/>
      <c r="D636" s="165"/>
      <c r="E636" s="165"/>
      <c r="F636" s="195"/>
      <c r="G636" s="165"/>
      <c r="H636" s="165"/>
      <c r="I636" s="165"/>
      <c r="J636" s="165"/>
      <c r="K636" s="77"/>
      <c r="L636" s="77"/>
      <c r="M636" s="82"/>
      <c r="N636" s="196">
        <f>VLOOKUP(M636,'Supporting Documentation'!$A$4:$J$566,10,FALSE)</f>
        <v>0</v>
      </c>
      <c r="O636" s="51"/>
      <c r="P636" s="50"/>
      <c r="Q636" s="157">
        <f>IF(O636="",0,(O636/'PPF Application'!$T$7))</f>
        <v>0</v>
      </c>
      <c r="R636" s="52">
        <f>IF(M636="", 0, (N636/'PPF Application'!$T$7)*O636)</f>
        <v>0</v>
      </c>
      <c r="S636" s="135"/>
      <c r="U636" s="159">
        <f t="shared" si="80"/>
        <v>0</v>
      </c>
      <c r="V636" s="159">
        <f t="shared" si="73"/>
        <v>0</v>
      </c>
      <c r="W636" s="159">
        <f t="shared" si="74"/>
        <v>0</v>
      </c>
      <c r="X636" s="159">
        <f t="shared" si="75"/>
        <v>0</v>
      </c>
      <c r="Y636" s="159">
        <f t="shared" si="76"/>
        <v>0</v>
      </c>
      <c r="Z636" s="11">
        <f t="shared" si="77"/>
        <v>0</v>
      </c>
      <c r="AB636" s="23">
        <f t="shared" si="78"/>
        <v>0</v>
      </c>
      <c r="AC636" s="23">
        <f t="shared" si="79"/>
        <v>0</v>
      </c>
    </row>
    <row r="637" spans="1:29" x14ac:dyDescent="0.2">
      <c r="A637" s="364"/>
      <c r="B637" s="364"/>
      <c r="C637" s="165"/>
      <c r="D637" s="165"/>
      <c r="E637" s="165"/>
      <c r="F637" s="195"/>
      <c r="G637" s="165"/>
      <c r="H637" s="165"/>
      <c r="I637" s="165"/>
      <c r="J637" s="165"/>
      <c r="K637" s="77"/>
      <c r="L637" s="77"/>
      <c r="M637" s="82"/>
      <c r="N637" s="196">
        <f>VLOOKUP(M637,'Supporting Documentation'!$A$4:$J$566,10,FALSE)</f>
        <v>0</v>
      </c>
      <c r="O637" s="51"/>
      <c r="P637" s="50"/>
      <c r="Q637" s="157">
        <f>IF(O637="",0,(O637/'PPF Application'!$T$7))</f>
        <v>0</v>
      </c>
      <c r="R637" s="52">
        <f>IF(M637="", 0, (N637/'PPF Application'!$T$7)*O637)</f>
        <v>0</v>
      </c>
      <c r="S637" s="135"/>
      <c r="U637" s="159">
        <f t="shared" si="80"/>
        <v>0</v>
      </c>
      <c r="V637" s="159">
        <f t="shared" si="73"/>
        <v>0</v>
      </c>
      <c r="W637" s="159">
        <f t="shared" si="74"/>
        <v>0</v>
      </c>
      <c r="X637" s="159">
        <f t="shared" si="75"/>
        <v>0</v>
      </c>
      <c r="Y637" s="159">
        <f t="shared" si="76"/>
        <v>0</v>
      </c>
      <c r="Z637" s="11">
        <f t="shared" si="77"/>
        <v>0</v>
      </c>
      <c r="AB637" s="23">
        <f t="shared" si="78"/>
        <v>0</v>
      </c>
      <c r="AC637" s="23">
        <f t="shared" si="79"/>
        <v>0</v>
      </c>
    </row>
    <row r="638" spans="1:29" x14ac:dyDescent="0.2">
      <c r="A638" s="364"/>
      <c r="B638" s="364"/>
      <c r="C638" s="165"/>
      <c r="D638" s="165"/>
      <c r="E638" s="165"/>
      <c r="F638" s="195"/>
      <c r="G638" s="165"/>
      <c r="H638" s="165"/>
      <c r="I638" s="165"/>
      <c r="J638" s="165"/>
      <c r="K638" s="77"/>
      <c r="L638" s="77"/>
      <c r="M638" s="82"/>
      <c r="N638" s="196">
        <f>VLOOKUP(M638,'Supporting Documentation'!$A$4:$J$566,10,FALSE)</f>
        <v>0</v>
      </c>
      <c r="O638" s="51"/>
      <c r="P638" s="50"/>
      <c r="Q638" s="157">
        <f>IF(O638="",0,(O638/'PPF Application'!$T$7))</f>
        <v>0</v>
      </c>
      <c r="R638" s="52">
        <f>IF(M638="", 0, (N638/'PPF Application'!$T$7)*O638)</f>
        <v>0</v>
      </c>
      <c r="S638" s="135"/>
      <c r="U638" s="159">
        <f t="shared" si="80"/>
        <v>0</v>
      </c>
      <c r="V638" s="159">
        <f t="shared" si="73"/>
        <v>0</v>
      </c>
      <c r="W638" s="159">
        <f t="shared" si="74"/>
        <v>0</v>
      </c>
      <c r="X638" s="159">
        <f t="shared" si="75"/>
        <v>0</v>
      </c>
      <c r="Y638" s="159">
        <f t="shared" si="76"/>
        <v>0</v>
      </c>
      <c r="Z638" s="11">
        <f t="shared" si="77"/>
        <v>0</v>
      </c>
      <c r="AB638" s="23">
        <f t="shared" si="78"/>
        <v>0</v>
      </c>
      <c r="AC638" s="23">
        <f t="shared" si="79"/>
        <v>0</v>
      </c>
    </row>
    <row r="639" spans="1:29" x14ac:dyDescent="0.2">
      <c r="A639" s="364"/>
      <c r="B639" s="364"/>
      <c r="C639" s="165"/>
      <c r="D639" s="165"/>
      <c r="E639" s="165"/>
      <c r="F639" s="195"/>
      <c r="G639" s="165"/>
      <c r="H639" s="165"/>
      <c r="I639" s="165"/>
      <c r="J639" s="165"/>
      <c r="K639" s="77"/>
      <c r="L639" s="77"/>
      <c r="M639" s="82"/>
      <c r="N639" s="196">
        <f>VLOOKUP(M639,'Supporting Documentation'!$A$4:$J$566,10,FALSE)</f>
        <v>0</v>
      </c>
      <c r="O639" s="51"/>
      <c r="P639" s="50"/>
      <c r="Q639" s="157">
        <f>IF(O639="",0,(O639/'PPF Application'!$T$7))</f>
        <v>0</v>
      </c>
      <c r="R639" s="52">
        <f>IF(M639="", 0, (N639/'PPF Application'!$T$7)*O639)</f>
        <v>0</v>
      </c>
      <c r="S639" s="135"/>
      <c r="U639" s="159">
        <f t="shared" si="80"/>
        <v>0</v>
      </c>
      <c r="V639" s="159">
        <f t="shared" si="73"/>
        <v>0</v>
      </c>
      <c r="W639" s="159">
        <f t="shared" si="74"/>
        <v>0</v>
      </c>
      <c r="X639" s="159">
        <f t="shared" si="75"/>
        <v>0</v>
      </c>
      <c r="Y639" s="159">
        <f t="shared" si="76"/>
        <v>0</v>
      </c>
      <c r="Z639" s="11">
        <f t="shared" si="77"/>
        <v>0</v>
      </c>
      <c r="AB639" s="23">
        <f t="shared" si="78"/>
        <v>0</v>
      </c>
      <c r="AC639" s="23">
        <f t="shared" si="79"/>
        <v>0</v>
      </c>
    </row>
    <row r="640" spans="1:29" x14ac:dyDescent="0.2">
      <c r="A640" s="364"/>
      <c r="B640" s="364"/>
      <c r="C640" s="165"/>
      <c r="D640" s="165"/>
      <c r="E640" s="165"/>
      <c r="F640" s="195"/>
      <c r="G640" s="165"/>
      <c r="H640" s="165"/>
      <c r="I640" s="165"/>
      <c r="J640" s="165"/>
      <c r="K640" s="77"/>
      <c r="L640" s="77"/>
      <c r="M640" s="82"/>
      <c r="N640" s="196">
        <f>VLOOKUP(M640,'Supporting Documentation'!$A$4:$J$566,10,FALSE)</f>
        <v>0</v>
      </c>
      <c r="O640" s="51"/>
      <c r="P640" s="50"/>
      <c r="Q640" s="157">
        <f>IF(O640="",0,(O640/'PPF Application'!$T$7))</f>
        <v>0</v>
      </c>
      <c r="R640" s="52">
        <f>IF(M640="", 0, (N640/'PPF Application'!$T$7)*O640)</f>
        <v>0</v>
      </c>
      <c r="S640" s="135"/>
      <c r="U640" s="159">
        <f t="shared" si="80"/>
        <v>0</v>
      </c>
      <c r="V640" s="159">
        <f t="shared" si="73"/>
        <v>0</v>
      </c>
      <c r="W640" s="159">
        <f t="shared" si="74"/>
        <v>0</v>
      </c>
      <c r="X640" s="159">
        <f t="shared" si="75"/>
        <v>0</v>
      </c>
      <c r="Y640" s="159">
        <f t="shared" si="76"/>
        <v>0</v>
      </c>
      <c r="Z640" s="11">
        <f t="shared" si="77"/>
        <v>0</v>
      </c>
      <c r="AB640" s="23">
        <f t="shared" si="78"/>
        <v>0</v>
      </c>
      <c r="AC640" s="23">
        <f t="shared" si="79"/>
        <v>0</v>
      </c>
    </row>
    <row r="641" spans="1:29" x14ac:dyDescent="0.2">
      <c r="A641" s="364"/>
      <c r="B641" s="364"/>
      <c r="C641" s="165"/>
      <c r="D641" s="165"/>
      <c r="E641" s="165"/>
      <c r="F641" s="195"/>
      <c r="G641" s="165"/>
      <c r="H641" s="165"/>
      <c r="I641" s="165"/>
      <c r="J641" s="165"/>
      <c r="K641" s="77"/>
      <c r="L641" s="77"/>
      <c r="M641" s="82"/>
      <c r="N641" s="196">
        <f>VLOOKUP(M641,'Supporting Documentation'!$A$4:$J$566,10,FALSE)</f>
        <v>0</v>
      </c>
      <c r="O641" s="51"/>
      <c r="P641" s="50"/>
      <c r="Q641" s="157">
        <f>IF(O641="",0,(O641/'PPF Application'!$T$7))</f>
        <v>0</v>
      </c>
      <c r="R641" s="52">
        <f>IF(M641="", 0, (N641/'PPF Application'!$T$7)*O641)</f>
        <v>0</v>
      </c>
      <c r="S641" s="135"/>
      <c r="U641" s="159">
        <f t="shared" si="80"/>
        <v>0</v>
      </c>
      <c r="V641" s="159">
        <f t="shared" si="73"/>
        <v>0</v>
      </c>
      <c r="W641" s="159">
        <f t="shared" si="74"/>
        <v>0</v>
      </c>
      <c r="X641" s="159">
        <f t="shared" si="75"/>
        <v>0</v>
      </c>
      <c r="Y641" s="159">
        <f t="shared" si="76"/>
        <v>0</v>
      </c>
      <c r="Z641" s="11">
        <f t="shared" si="77"/>
        <v>0</v>
      </c>
      <c r="AB641" s="23">
        <f t="shared" si="78"/>
        <v>0</v>
      </c>
      <c r="AC641" s="23">
        <f t="shared" si="79"/>
        <v>0</v>
      </c>
    </row>
    <row r="642" spans="1:29" x14ac:dyDescent="0.2">
      <c r="A642" s="364"/>
      <c r="B642" s="364"/>
      <c r="C642" s="165"/>
      <c r="D642" s="165"/>
      <c r="E642" s="165"/>
      <c r="F642" s="195"/>
      <c r="G642" s="165"/>
      <c r="H642" s="165"/>
      <c r="I642" s="165"/>
      <c r="J642" s="165"/>
      <c r="K642" s="77"/>
      <c r="L642" s="77"/>
      <c r="M642" s="82"/>
      <c r="N642" s="196">
        <f>VLOOKUP(M642,'Supporting Documentation'!$A$4:$J$566,10,FALSE)</f>
        <v>0</v>
      </c>
      <c r="O642" s="51"/>
      <c r="P642" s="50"/>
      <c r="Q642" s="157">
        <f>IF(O642="",0,(O642/'PPF Application'!$T$7))</f>
        <v>0</v>
      </c>
      <c r="R642" s="52">
        <f>IF(M642="", 0, (N642/'PPF Application'!$T$7)*O642)</f>
        <v>0</v>
      </c>
      <c r="S642" s="135"/>
      <c r="U642" s="159">
        <f t="shared" si="80"/>
        <v>0</v>
      </c>
      <c r="V642" s="159">
        <f t="shared" si="73"/>
        <v>0</v>
      </c>
      <c r="W642" s="159">
        <f t="shared" si="74"/>
        <v>0</v>
      </c>
      <c r="X642" s="159">
        <f t="shared" si="75"/>
        <v>0</v>
      </c>
      <c r="Y642" s="159">
        <f t="shared" si="76"/>
        <v>0</v>
      </c>
      <c r="Z642" s="11">
        <f t="shared" si="77"/>
        <v>0</v>
      </c>
      <c r="AB642" s="23">
        <f t="shared" si="78"/>
        <v>0</v>
      </c>
      <c r="AC642" s="23">
        <f t="shared" si="79"/>
        <v>0</v>
      </c>
    </row>
    <row r="643" spans="1:29" x14ac:dyDescent="0.2">
      <c r="A643" s="364"/>
      <c r="B643" s="364"/>
      <c r="C643" s="165"/>
      <c r="D643" s="165"/>
      <c r="E643" s="165"/>
      <c r="F643" s="195"/>
      <c r="G643" s="165"/>
      <c r="H643" s="165"/>
      <c r="I643" s="165"/>
      <c r="J643" s="165"/>
      <c r="K643" s="77"/>
      <c r="L643" s="77"/>
      <c r="M643" s="82"/>
      <c r="N643" s="196">
        <f>VLOOKUP(M643,'Supporting Documentation'!$A$4:$J$566,10,FALSE)</f>
        <v>0</v>
      </c>
      <c r="O643" s="51"/>
      <c r="P643" s="50"/>
      <c r="Q643" s="157">
        <f>IF(O643="",0,(O643/'PPF Application'!$T$7))</f>
        <v>0</v>
      </c>
      <c r="R643" s="52">
        <f>IF(M643="", 0, (N643/'PPF Application'!$T$7)*O643)</f>
        <v>0</v>
      </c>
      <c r="S643" s="135"/>
      <c r="U643" s="159">
        <f t="shared" si="80"/>
        <v>0</v>
      </c>
      <c r="V643" s="159">
        <f t="shared" si="73"/>
        <v>0</v>
      </c>
      <c r="W643" s="159">
        <f t="shared" si="74"/>
        <v>0</v>
      </c>
      <c r="X643" s="159">
        <f t="shared" si="75"/>
        <v>0</v>
      </c>
      <c r="Y643" s="159">
        <f t="shared" si="76"/>
        <v>0</v>
      </c>
      <c r="Z643" s="11">
        <f t="shared" si="77"/>
        <v>0</v>
      </c>
      <c r="AB643" s="23">
        <f t="shared" si="78"/>
        <v>0</v>
      </c>
      <c r="AC643" s="23">
        <f t="shared" si="79"/>
        <v>0</v>
      </c>
    </row>
    <row r="644" spans="1:29" x14ac:dyDescent="0.2">
      <c r="A644" s="364"/>
      <c r="B644" s="364"/>
      <c r="C644" s="165"/>
      <c r="D644" s="165"/>
      <c r="E644" s="165"/>
      <c r="F644" s="195"/>
      <c r="G644" s="165"/>
      <c r="H644" s="165"/>
      <c r="I644" s="165"/>
      <c r="J644" s="165"/>
      <c r="K644" s="77"/>
      <c r="L644" s="77"/>
      <c r="M644" s="82"/>
      <c r="N644" s="196">
        <f>VLOOKUP(M644,'Supporting Documentation'!$A$4:$J$566,10,FALSE)</f>
        <v>0</v>
      </c>
      <c r="O644" s="51"/>
      <c r="P644" s="50"/>
      <c r="Q644" s="157">
        <f>IF(O644="",0,(O644/'PPF Application'!$T$7))</f>
        <v>0</v>
      </c>
      <c r="R644" s="52">
        <f>IF(M644="", 0, (N644/'PPF Application'!$T$7)*O644)</f>
        <v>0</v>
      </c>
      <c r="S644" s="135"/>
      <c r="U644" s="159">
        <f t="shared" si="80"/>
        <v>0</v>
      </c>
      <c r="V644" s="159">
        <f t="shared" si="73"/>
        <v>0</v>
      </c>
      <c r="W644" s="159">
        <f t="shared" si="74"/>
        <v>0</v>
      </c>
      <c r="X644" s="159">
        <f t="shared" si="75"/>
        <v>0</v>
      </c>
      <c r="Y644" s="159">
        <f t="shared" si="76"/>
        <v>0</v>
      </c>
      <c r="Z644" s="11">
        <f t="shared" si="77"/>
        <v>0</v>
      </c>
      <c r="AB644" s="23">
        <f t="shared" si="78"/>
        <v>0</v>
      </c>
      <c r="AC644" s="23">
        <f t="shared" si="79"/>
        <v>0</v>
      </c>
    </row>
    <row r="645" spans="1:29" x14ac:dyDescent="0.2">
      <c r="A645" s="364"/>
      <c r="B645" s="364"/>
      <c r="C645" s="165"/>
      <c r="D645" s="165"/>
      <c r="E645" s="165"/>
      <c r="F645" s="195"/>
      <c r="G645" s="165"/>
      <c r="H645" s="165"/>
      <c r="I645" s="165"/>
      <c r="J645" s="165"/>
      <c r="K645" s="77"/>
      <c r="L645" s="77"/>
      <c r="M645" s="82"/>
      <c r="N645" s="196">
        <f>VLOOKUP(M645,'Supporting Documentation'!$A$4:$J$566,10,FALSE)</f>
        <v>0</v>
      </c>
      <c r="O645" s="51"/>
      <c r="P645" s="50"/>
      <c r="Q645" s="157">
        <f>IF(O645="",0,(O645/'PPF Application'!$T$7))</f>
        <v>0</v>
      </c>
      <c r="R645" s="52">
        <f>IF(M645="", 0, (N645/'PPF Application'!$T$7)*O645)</f>
        <v>0</v>
      </c>
      <c r="S645" s="135"/>
      <c r="U645" s="159">
        <f t="shared" si="80"/>
        <v>0</v>
      </c>
      <c r="V645" s="159">
        <f t="shared" si="73"/>
        <v>0</v>
      </c>
      <c r="W645" s="159">
        <f t="shared" si="74"/>
        <v>0</v>
      </c>
      <c r="X645" s="159">
        <f t="shared" si="75"/>
        <v>0</v>
      </c>
      <c r="Y645" s="159">
        <f t="shared" si="76"/>
        <v>0</v>
      </c>
      <c r="Z645" s="11">
        <f t="shared" si="77"/>
        <v>0</v>
      </c>
      <c r="AB645" s="23">
        <f t="shared" si="78"/>
        <v>0</v>
      </c>
      <c r="AC645" s="23">
        <f t="shared" si="79"/>
        <v>0</v>
      </c>
    </row>
    <row r="646" spans="1:29" x14ac:dyDescent="0.2">
      <c r="A646" s="364"/>
      <c r="B646" s="364"/>
      <c r="C646" s="165"/>
      <c r="D646" s="165"/>
      <c r="E646" s="165"/>
      <c r="F646" s="195"/>
      <c r="G646" s="165"/>
      <c r="H646" s="165"/>
      <c r="I646" s="165"/>
      <c r="J646" s="165"/>
      <c r="K646" s="77"/>
      <c r="L646" s="77"/>
      <c r="M646" s="82"/>
      <c r="N646" s="196">
        <f>VLOOKUP(M646,'Supporting Documentation'!$A$4:$J$566,10,FALSE)</f>
        <v>0</v>
      </c>
      <c r="O646" s="51"/>
      <c r="P646" s="50"/>
      <c r="Q646" s="157">
        <f>IF(O646="",0,(O646/'PPF Application'!$T$7))</f>
        <v>0</v>
      </c>
      <c r="R646" s="52">
        <f>IF(M646="", 0, (N646/'PPF Application'!$T$7)*O646)</f>
        <v>0</v>
      </c>
      <c r="S646" s="135"/>
      <c r="U646" s="159">
        <f t="shared" si="80"/>
        <v>0</v>
      </c>
      <c r="V646" s="159">
        <f t="shared" ref="V646:V709" si="81">IF(AND(C646="x",G646="x"),1,0)</f>
        <v>0</v>
      </c>
      <c r="W646" s="159">
        <f t="shared" ref="W646:W709" si="82">IF(AND(D646="x",G646="x"),1,0)</f>
        <v>0</v>
      </c>
      <c r="X646" s="159">
        <f t="shared" ref="X646:X709" si="83">IF(AND(E646="x",G646="x"),1,0)</f>
        <v>0</v>
      </c>
      <c r="Y646" s="159">
        <f t="shared" ref="Y646:Y709" si="84">IF(OR(M646="UNK",M646="TPR",M646="ORP",M646="INC",M646="OTS"),1,0)</f>
        <v>0</v>
      </c>
      <c r="Z646" s="11">
        <f t="shared" ref="Z646:Z709" si="85">IF((AND(AND(AND(K646&lt;=$AA$5,L646&gt;=$AA$5,K646&lt;&gt;"",G646&lt;&gt;"")))),1,0)</f>
        <v>0</v>
      </c>
      <c r="AB646" s="23">
        <f t="shared" ref="AB646:AB709" si="86">IF(H646="x",Q646,0)</f>
        <v>0</v>
      </c>
      <c r="AC646" s="23">
        <f t="shared" ref="AC646:AC709" si="87">IF(P646="x", Q646, 0)</f>
        <v>0</v>
      </c>
    </row>
    <row r="647" spans="1:29" x14ac:dyDescent="0.2">
      <c r="A647" s="364"/>
      <c r="B647" s="364"/>
      <c r="C647" s="165"/>
      <c r="D647" s="165"/>
      <c r="E647" s="165"/>
      <c r="F647" s="195"/>
      <c r="G647" s="165"/>
      <c r="H647" s="165"/>
      <c r="I647" s="165"/>
      <c r="J647" s="165"/>
      <c r="K647" s="77"/>
      <c r="L647" s="77"/>
      <c r="M647" s="82"/>
      <c r="N647" s="196">
        <f>VLOOKUP(M647,'Supporting Documentation'!$A$4:$J$566,10,FALSE)</f>
        <v>0</v>
      </c>
      <c r="O647" s="51"/>
      <c r="P647" s="50"/>
      <c r="Q647" s="157">
        <f>IF(O647="",0,(O647/'PPF Application'!$T$7))</f>
        <v>0</v>
      </c>
      <c r="R647" s="52">
        <f>IF(M647="", 0, (N647/'PPF Application'!$T$7)*O647)</f>
        <v>0</v>
      </c>
      <c r="S647" s="135"/>
      <c r="U647" s="159">
        <f t="shared" ref="U647:U710" si="88">IF(AND(A647="x",G647="x"),1,0)</f>
        <v>0</v>
      </c>
      <c r="V647" s="159">
        <f t="shared" si="81"/>
        <v>0</v>
      </c>
      <c r="W647" s="159">
        <f t="shared" si="82"/>
        <v>0</v>
      </c>
      <c r="X647" s="159">
        <f t="shared" si="83"/>
        <v>0</v>
      </c>
      <c r="Y647" s="159">
        <f t="shared" si="84"/>
        <v>0</v>
      </c>
      <c r="Z647" s="11">
        <f t="shared" si="85"/>
        <v>0</v>
      </c>
      <c r="AB647" s="23">
        <f t="shared" si="86"/>
        <v>0</v>
      </c>
      <c r="AC647" s="23">
        <f t="shared" si="87"/>
        <v>0</v>
      </c>
    </row>
    <row r="648" spans="1:29" x14ac:dyDescent="0.2">
      <c r="A648" s="364"/>
      <c r="B648" s="364"/>
      <c r="C648" s="165"/>
      <c r="D648" s="165"/>
      <c r="E648" s="165"/>
      <c r="F648" s="195"/>
      <c r="G648" s="165"/>
      <c r="H648" s="165"/>
      <c r="I648" s="165"/>
      <c r="J648" s="165"/>
      <c r="K648" s="77"/>
      <c r="L648" s="77"/>
      <c r="M648" s="82"/>
      <c r="N648" s="196">
        <f>VLOOKUP(M648,'Supporting Documentation'!$A$4:$J$566,10,FALSE)</f>
        <v>0</v>
      </c>
      <c r="O648" s="51"/>
      <c r="P648" s="50"/>
      <c r="Q648" s="157">
        <f>IF(O648="",0,(O648/'PPF Application'!$T$7))</f>
        <v>0</v>
      </c>
      <c r="R648" s="52">
        <f>IF(M648="", 0, (N648/'PPF Application'!$T$7)*O648)</f>
        <v>0</v>
      </c>
      <c r="S648" s="135"/>
      <c r="U648" s="159">
        <f t="shared" si="88"/>
        <v>0</v>
      </c>
      <c r="V648" s="159">
        <f t="shared" si="81"/>
        <v>0</v>
      </c>
      <c r="W648" s="159">
        <f t="shared" si="82"/>
        <v>0</v>
      </c>
      <c r="X648" s="159">
        <f t="shared" si="83"/>
        <v>0</v>
      </c>
      <c r="Y648" s="159">
        <f t="shared" si="84"/>
        <v>0</v>
      </c>
      <c r="Z648" s="11">
        <f t="shared" si="85"/>
        <v>0</v>
      </c>
      <c r="AB648" s="23">
        <f t="shared" si="86"/>
        <v>0</v>
      </c>
      <c r="AC648" s="23">
        <f t="shared" si="87"/>
        <v>0</v>
      </c>
    </row>
    <row r="649" spans="1:29" x14ac:dyDescent="0.2">
      <c r="A649" s="364"/>
      <c r="B649" s="364"/>
      <c r="C649" s="165"/>
      <c r="D649" s="165"/>
      <c r="E649" s="165"/>
      <c r="F649" s="195"/>
      <c r="G649" s="165"/>
      <c r="H649" s="165"/>
      <c r="I649" s="165"/>
      <c r="J649" s="165"/>
      <c r="K649" s="77"/>
      <c r="L649" s="77"/>
      <c r="M649" s="82"/>
      <c r="N649" s="196">
        <f>VLOOKUP(M649,'Supporting Documentation'!$A$4:$J$566,10,FALSE)</f>
        <v>0</v>
      </c>
      <c r="O649" s="51"/>
      <c r="P649" s="50"/>
      <c r="Q649" s="157">
        <f>IF(O649="",0,(O649/'PPF Application'!$T$7))</f>
        <v>0</v>
      </c>
      <c r="R649" s="52">
        <f>IF(M649="", 0, (N649/'PPF Application'!$T$7)*O649)</f>
        <v>0</v>
      </c>
      <c r="S649" s="135"/>
      <c r="U649" s="159">
        <f t="shared" si="88"/>
        <v>0</v>
      </c>
      <c r="V649" s="159">
        <f t="shared" si="81"/>
        <v>0</v>
      </c>
      <c r="W649" s="159">
        <f t="shared" si="82"/>
        <v>0</v>
      </c>
      <c r="X649" s="159">
        <f t="shared" si="83"/>
        <v>0</v>
      </c>
      <c r="Y649" s="159">
        <f t="shared" si="84"/>
        <v>0</v>
      </c>
      <c r="Z649" s="11">
        <f t="shared" si="85"/>
        <v>0</v>
      </c>
      <c r="AB649" s="23">
        <f t="shared" si="86"/>
        <v>0</v>
      </c>
      <c r="AC649" s="23">
        <f t="shared" si="87"/>
        <v>0</v>
      </c>
    </row>
    <row r="650" spans="1:29" x14ac:dyDescent="0.2">
      <c r="A650" s="364"/>
      <c r="B650" s="364"/>
      <c r="C650" s="165"/>
      <c r="D650" s="165"/>
      <c r="E650" s="165"/>
      <c r="F650" s="195"/>
      <c r="G650" s="165"/>
      <c r="H650" s="165"/>
      <c r="I650" s="165"/>
      <c r="J650" s="165"/>
      <c r="K650" s="77"/>
      <c r="L650" s="77"/>
      <c r="M650" s="82"/>
      <c r="N650" s="196">
        <f>VLOOKUP(M650,'Supporting Documentation'!$A$4:$J$566,10,FALSE)</f>
        <v>0</v>
      </c>
      <c r="O650" s="51"/>
      <c r="P650" s="50"/>
      <c r="Q650" s="157">
        <f>IF(O650="",0,(O650/'PPF Application'!$T$7))</f>
        <v>0</v>
      </c>
      <c r="R650" s="52">
        <f>IF(M650="", 0, (N650/'PPF Application'!$T$7)*O650)</f>
        <v>0</v>
      </c>
      <c r="S650" s="135"/>
      <c r="U650" s="159">
        <f t="shared" si="88"/>
        <v>0</v>
      </c>
      <c r="V650" s="159">
        <f t="shared" si="81"/>
        <v>0</v>
      </c>
      <c r="W650" s="159">
        <f t="shared" si="82"/>
        <v>0</v>
      </c>
      <c r="X650" s="159">
        <f t="shared" si="83"/>
        <v>0</v>
      </c>
      <c r="Y650" s="159">
        <f t="shared" si="84"/>
        <v>0</v>
      </c>
      <c r="Z650" s="11">
        <f t="shared" si="85"/>
        <v>0</v>
      </c>
      <c r="AB650" s="23">
        <f t="shared" si="86"/>
        <v>0</v>
      </c>
      <c r="AC650" s="23">
        <f t="shared" si="87"/>
        <v>0</v>
      </c>
    </row>
    <row r="651" spans="1:29" x14ac:dyDescent="0.2">
      <c r="A651" s="364"/>
      <c r="B651" s="364"/>
      <c r="C651" s="165"/>
      <c r="D651" s="165"/>
      <c r="E651" s="165"/>
      <c r="F651" s="195"/>
      <c r="G651" s="165"/>
      <c r="H651" s="165"/>
      <c r="I651" s="165"/>
      <c r="J651" s="165"/>
      <c r="K651" s="77"/>
      <c r="L651" s="77"/>
      <c r="M651" s="82"/>
      <c r="N651" s="196">
        <f>VLOOKUP(M651,'Supporting Documentation'!$A$4:$J$566,10,FALSE)</f>
        <v>0</v>
      </c>
      <c r="O651" s="51"/>
      <c r="P651" s="50"/>
      <c r="Q651" s="157">
        <f>IF(O651="",0,(O651/'PPF Application'!$T$7))</f>
        <v>0</v>
      </c>
      <c r="R651" s="52">
        <f>IF(M651="", 0, (N651/'PPF Application'!$T$7)*O651)</f>
        <v>0</v>
      </c>
      <c r="S651" s="135"/>
      <c r="U651" s="159">
        <f t="shared" si="88"/>
        <v>0</v>
      </c>
      <c r="V651" s="159">
        <f t="shared" si="81"/>
        <v>0</v>
      </c>
      <c r="W651" s="159">
        <f t="shared" si="82"/>
        <v>0</v>
      </c>
      <c r="X651" s="159">
        <f t="shared" si="83"/>
        <v>0</v>
      </c>
      <c r="Y651" s="159">
        <f t="shared" si="84"/>
        <v>0</v>
      </c>
      <c r="Z651" s="11">
        <f t="shared" si="85"/>
        <v>0</v>
      </c>
      <c r="AB651" s="23">
        <f t="shared" si="86"/>
        <v>0</v>
      </c>
      <c r="AC651" s="23">
        <f t="shared" si="87"/>
        <v>0</v>
      </c>
    </row>
    <row r="652" spans="1:29" x14ac:dyDescent="0.2">
      <c r="A652" s="364"/>
      <c r="B652" s="364"/>
      <c r="C652" s="165"/>
      <c r="D652" s="165"/>
      <c r="E652" s="165"/>
      <c r="F652" s="195"/>
      <c r="G652" s="165"/>
      <c r="H652" s="165"/>
      <c r="I652" s="165"/>
      <c r="J652" s="165"/>
      <c r="K652" s="77"/>
      <c r="L652" s="77"/>
      <c r="M652" s="82"/>
      <c r="N652" s="196">
        <f>VLOOKUP(M652,'Supporting Documentation'!$A$4:$J$566,10,FALSE)</f>
        <v>0</v>
      </c>
      <c r="O652" s="51"/>
      <c r="P652" s="50"/>
      <c r="Q652" s="157">
        <f>IF(O652="",0,(O652/'PPF Application'!$T$7))</f>
        <v>0</v>
      </c>
      <c r="R652" s="52">
        <f>IF(M652="", 0, (N652/'PPF Application'!$T$7)*O652)</f>
        <v>0</v>
      </c>
      <c r="S652" s="135"/>
      <c r="U652" s="159">
        <f t="shared" si="88"/>
        <v>0</v>
      </c>
      <c r="V652" s="159">
        <f t="shared" si="81"/>
        <v>0</v>
      </c>
      <c r="W652" s="159">
        <f t="shared" si="82"/>
        <v>0</v>
      </c>
      <c r="X652" s="159">
        <f t="shared" si="83"/>
        <v>0</v>
      </c>
      <c r="Y652" s="159">
        <f t="shared" si="84"/>
        <v>0</v>
      </c>
      <c r="Z652" s="11">
        <f t="shared" si="85"/>
        <v>0</v>
      </c>
      <c r="AB652" s="23">
        <f t="shared" si="86"/>
        <v>0</v>
      </c>
      <c r="AC652" s="23">
        <f t="shared" si="87"/>
        <v>0</v>
      </c>
    </row>
    <row r="653" spans="1:29" x14ac:dyDescent="0.2">
      <c r="A653" s="364"/>
      <c r="B653" s="364"/>
      <c r="C653" s="165"/>
      <c r="D653" s="165"/>
      <c r="E653" s="165"/>
      <c r="F653" s="195"/>
      <c r="G653" s="165"/>
      <c r="H653" s="165"/>
      <c r="I653" s="165"/>
      <c r="J653" s="165"/>
      <c r="K653" s="77"/>
      <c r="L653" s="77"/>
      <c r="M653" s="82"/>
      <c r="N653" s="196">
        <f>VLOOKUP(M653,'Supporting Documentation'!$A$4:$J$566,10,FALSE)</f>
        <v>0</v>
      </c>
      <c r="O653" s="51"/>
      <c r="P653" s="50"/>
      <c r="Q653" s="157">
        <f>IF(O653="",0,(O653/'PPF Application'!$T$7))</f>
        <v>0</v>
      </c>
      <c r="R653" s="52">
        <f>IF(M653="", 0, (N653/'PPF Application'!$T$7)*O653)</f>
        <v>0</v>
      </c>
      <c r="S653" s="135"/>
      <c r="U653" s="159">
        <f t="shared" si="88"/>
        <v>0</v>
      </c>
      <c r="V653" s="159">
        <f t="shared" si="81"/>
        <v>0</v>
      </c>
      <c r="W653" s="159">
        <f t="shared" si="82"/>
        <v>0</v>
      </c>
      <c r="X653" s="159">
        <f t="shared" si="83"/>
        <v>0</v>
      </c>
      <c r="Y653" s="159">
        <f t="shared" si="84"/>
        <v>0</v>
      </c>
      <c r="Z653" s="11">
        <f t="shared" si="85"/>
        <v>0</v>
      </c>
      <c r="AB653" s="23">
        <f t="shared" si="86"/>
        <v>0</v>
      </c>
      <c r="AC653" s="23">
        <f t="shared" si="87"/>
        <v>0</v>
      </c>
    </row>
    <row r="654" spans="1:29" x14ac:dyDescent="0.2">
      <c r="A654" s="364"/>
      <c r="B654" s="364"/>
      <c r="C654" s="165"/>
      <c r="D654" s="165"/>
      <c r="E654" s="165"/>
      <c r="F654" s="195"/>
      <c r="G654" s="165"/>
      <c r="H654" s="165"/>
      <c r="I654" s="165"/>
      <c r="J654" s="165"/>
      <c r="K654" s="77"/>
      <c r="L654" s="77"/>
      <c r="M654" s="82"/>
      <c r="N654" s="196">
        <f>VLOOKUP(M654,'Supporting Documentation'!$A$4:$J$566,10,FALSE)</f>
        <v>0</v>
      </c>
      <c r="O654" s="51"/>
      <c r="P654" s="50"/>
      <c r="Q654" s="157">
        <f>IF(O654="",0,(O654/'PPF Application'!$T$7))</f>
        <v>0</v>
      </c>
      <c r="R654" s="52">
        <f>IF(M654="", 0, (N654/'PPF Application'!$T$7)*O654)</f>
        <v>0</v>
      </c>
      <c r="S654" s="135"/>
      <c r="U654" s="159">
        <f t="shared" si="88"/>
        <v>0</v>
      </c>
      <c r="V654" s="159">
        <f t="shared" si="81"/>
        <v>0</v>
      </c>
      <c r="W654" s="159">
        <f t="shared" si="82"/>
        <v>0</v>
      </c>
      <c r="X654" s="159">
        <f t="shared" si="83"/>
        <v>0</v>
      </c>
      <c r="Y654" s="159">
        <f t="shared" si="84"/>
        <v>0</v>
      </c>
      <c r="Z654" s="11">
        <f t="shared" si="85"/>
        <v>0</v>
      </c>
      <c r="AB654" s="23">
        <f t="shared" si="86"/>
        <v>0</v>
      </c>
      <c r="AC654" s="23">
        <f t="shared" si="87"/>
        <v>0</v>
      </c>
    </row>
    <row r="655" spans="1:29" x14ac:dyDescent="0.2">
      <c r="A655" s="364"/>
      <c r="B655" s="364"/>
      <c r="C655" s="165"/>
      <c r="D655" s="165"/>
      <c r="E655" s="165"/>
      <c r="F655" s="195"/>
      <c r="G655" s="165"/>
      <c r="H655" s="165"/>
      <c r="I655" s="165"/>
      <c r="J655" s="165"/>
      <c r="K655" s="77"/>
      <c r="L655" s="77"/>
      <c r="M655" s="82"/>
      <c r="N655" s="196">
        <f>VLOOKUP(M655,'Supporting Documentation'!$A$4:$J$566,10,FALSE)</f>
        <v>0</v>
      </c>
      <c r="O655" s="51"/>
      <c r="P655" s="50"/>
      <c r="Q655" s="157">
        <f>IF(O655="",0,(O655/'PPF Application'!$T$7))</f>
        <v>0</v>
      </c>
      <c r="R655" s="52">
        <f>IF(M655="", 0, (N655/'PPF Application'!$T$7)*O655)</f>
        <v>0</v>
      </c>
      <c r="S655" s="135"/>
      <c r="U655" s="159">
        <f t="shared" si="88"/>
        <v>0</v>
      </c>
      <c r="V655" s="159">
        <f t="shared" si="81"/>
        <v>0</v>
      </c>
      <c r="W655" s="159">
        <f t="shared" si="82"/>
        <v>0</v>
      </c>
      <c r="X655" s="159">
        <f t="shared" si="83"/>
        <v>0</v>
      </c>
      <c r="Y655" s="159">
        <f t="shared" si="84"/>
        <v>0</v>
      </c>
      <c r="Z655" s="11">
        <f t="shared" si="85"/>
        <v>0</v>
      </c>
      <c r="AB655" s="23">
        <f t="shared" si="86"/>
        <v>0</v>
      </c>
      <c r="AC655" s="23">
        <f t="shared" si="87"/>
        <v>0</v>
      </c>
    </row>
    <row r="656" spans="1:29" x14ac:dyDescent="0.2">
      <c r="A656" s="364"/>
      <c r="B656" s="364"/>
      <c r="C656" s="165"/>
      <c r="D656" s="165"/>
      <c r="E656" s="165"/>
      <c r="F656" s="195"/>
      <c r="G656" s="165"/>
      <c r="H656" s="165"/>
      <c r="I656" s="165"/>
      <c r="J656" s="165"/>
      <c r="K656" s="77"/>
      <c r="L656" s="77"/>
      <c r="M656" s="82"/>
      <c r="N656" s="196">
        <f>VLOOKUP(M656,'Supporting Documentation'!$A$4:$J$566,10,FALSE)</f>
        <v>0</v>
      </c>
      <c r="O656" s="51"/>
      <c r="P656" s="50"/>
      <c r="Q656" s="157">
        <f>IF(O656="",0,(O656/'PPF Application'!$T$7))</f>
        <v>0</v>
      </c>
      <c r="R656" s="52">
        <f>IF(M656="", 0, (N656/'PPF Application'!$T$7)*O656)</f>
        <v>0</v>
      </c>
      <c r="S656" s="135"/>
      <c r="U656" s="159">
        <f t="shared" si="88"/>
        <v>0</v>
      </c>
      <c r="V656" s="159">
        <f t="shared" si="81"/>
        <v>0</v>
      </c>
      <c r="W656" s="159">
        <f t="shared" si="82"/>
        <v>0</v>
      </c>
      <c r="X656" s="159">
        <f t="shared" si="83"/>
        <v>0</v>
      </c>
      <c r="Y656" s="159">
        <f t="shared" si="84"/>
        <v>0</v>
      </c>
      <c r="Z656" s="11">
        <f t="shared" si="85"/>
        <v>0</v>
      </c>
      <c r="AB656" s="23">
        <f t="shared" si="86"/>
        <v>0</v>
      </c>
      <c r="AC656" s="23">
        <f t="shared" si="87"/>
        <v>0</v>
      </c>
    </row>
    <row r="657" spans="1:29" x14ac:dyDescent="0.2">
      <c r="A657" s="364"/>
      <c r="B657" s="364"/>
      <c r="C657" s="165"/>
      <c r="D657" s="165"/>
      <c r="E657" s="165"/>
      <c r="F657" s="195"/>
      <c r="G657" s="165"/>
      <c r="H657" s="165"/>
      <c r="I657" s="165"/>
      <c r="J657" s="165"/>
      <c r="K657" s="77"/>
      <c r="L657" s="77"/>
      <c r="M657" s="82"/>
      <c r="N657" s="196">
        <f>VLOOKUP(M657,'Supporting Documentation'!$A$4:$J$566,10,FALSE)</f>
        <v>0</v>
      </c>
      <c r="O657" s="51"/>
      <c r="P657" s="50"/>
      <c r="Q657" s="157">
        <f>IF(O657="",0,(O657/'PPF Application'!$T$7))</f>
        <v>0</v>
      </c>
      <c r="R657" s="52">
        <f>IF(M657="", 0, (N657/'PPF Application'!$T$7)*O657)</f>
        <v>0</v>
      </c>
      <c r="S657" s="135"/>
      <c r="U657" s="159">
        <f t="shared" si="88"/>
        <v>0</v>
      </c>
      <c r="V657" s="159">
        <f t="shared" si="81"/>
        <v>0</v>
      </c>
      <c r="W657" s="159">
        <f t="shared" si="82"/>
        <v>0</v>
      </c>
      <c r="X657" s="159">
        <f t="shared" si="83"/>
        <v>0</v>
      </c>
      <c r="Y657" s="159">
        <f t="shared" si="84"/>
        <v>0</v>
      </c>
      <c r="Z657" s="11">
        <f t="shared" si="85"/>
        <v>0</v>
      </c>
      <c r="AB657" s="23">
        <f t="shared" si="86"/>
        <v>0</v>
      </c>
      <c r="AC657" s="23">
        <f t="shared" si="87"/>
        <v>0</v>
      </c>
    </row>
    <row r="658" spans="1:29" x14ac:dyDescent="0.2">
      <c r="A658" s="364"/>
      <c r="B658" s="364"/>
      <c r="C658" s="165"/>
      <c r="D658" s="165"/>
      <c r="E658" s="165"/>
      <c r="F658" s="195"/>
      <c r="G658" s="165"/>
      <c r="H658" s="165"/>
      <c r="I658" s="165"/>
      <c r="J658" s="165"/>
      <c r="K658" s="77"/>
      <c r="L658" s="77"/>
      <c r="M658" s="82"/>
      <c r="N658" s="196">
        <f>VLOOKUP(M658,'Supporting Documentation'!$A$4:$J$566,10,FALSE)</f>
        <v>0</v>
      </c>
      <c r="O658" s="51"/>
      <c r="P658" s="50"/>
      <c r="Q658" s="157">
        <f>IF(O658="",0,(O658/'PPF Application'!$T$7))</f>
        <v>0</v>
      </c>
      <c r="R658" s="52">
        <f>IF(M658="", 0, (N658/'PPF Application'!$T$7)*O658)</f>
        <v>0</v>
      </c>
      <c r="S658" s="135"/>
      <c r="U658" s="159">
        <f t="shared" si="88"/>
        <v>0</v>
      </c>
      <c r="V658" s="159">
        <f t="shared" si="81"/>
        <v>0</v>
      </c>
      <c r="W658" s="159">
        <f t="shared" si="82"/>
        <v>0</v>
      </c>
      <c r="X658" s="159">
        <f t="shared" si="83"/>
        <v>0</v>
      </c>
      <c r="Y658" s="159">
        <f t="shared" si="84"/>
        <v>0</v>
      </c>
      <c r="Z658" s="11">
        <f t="shared" si="85"/>
        <v>0</v>
      </c>
      <c r="AB658" s="23">
        <f t="shared" si="86"/>
        <v>0</v>
      </c>
      <c r="AC658" s="23">
        <f t="shared" si="87"/>
        <v>0</v>
      </c>
    </row>
    <row r="659" spans="1:29" x14ac:dyDescent="0.2">
      <c r="A659" s="364"/>
      <c r="B659" s="364"/>
      <c r="C659" s="165"/>
      <c r="D659" s="165"/>
      <c r="E659" s="165"/>
      <c r="F659" s="195"/>
      <c r="G659" s="165"/>
      <c r="H659" s="165"/>
      <c r="I659" s="165"/>
      <c r="J659" s="165"/>
      <c r="K659" s="77"/>
      <c r="L659" s="77"/>
      <c r="M659" s="82"/>
      <c r="N659" s="196">
        <f>VLOOKUP(M659,'Supporting Documentation'!$A$4:$J$566,10,FALSE)</f>
        <v>0</v>
      </c>
      <c r="O659" s="51"/>
      <c r="P659" s="50"/>
      <c r="Q659" s="157">
        <f>IF(O659="",0,(O659/'PPF Application'!$T$7))</f>
        <v>0</v>
      </c>
      <c r="R659" s="52">
        <f>IF(M659="", 0, (N659/'PPF Application'!$T$7)*O659)</f>
        <v>0</v>
      </c>
      <c r="S659" s="135"/>
      <c r="U659" s="159">
        <f t="shared" si="88"/>
        <v>0</v>
      </c>
      <c r="V659" s="159">
        <f t="shared" si="81"/>
        <v>0</v>
      </c>
      <c r="W659" s="159">
        <f t="shared" si="82"/>
        <v>0</v>
      </c>
      <c r="X659" s="159">
        <f t="shared" si="83"/>
        <v>0</v>
      </c>
      <c r="Y659" s="159">
        <f t="shared" si="84"/>
        <v>0</v>
      </c>
      <c r="Z659" s="11">
        <f t="shared" si="85"/>
        <v>0</v>
      </c>
      <c r="AB659" s="23">
        <f t="shared" si="86"/>
        <v>0</v>
      </c>
      <c r="AC659" s="23">
        <f t="shared" si="87"/>
        <v>0</v>
      </c>
    </row>
    <row r="660" spans="1:29" x14ac:dyDescent="0.2">
      <c r="A660" s="364"/>
      <c r="B660" s="364"/>
      <c r="C660" s="165"/>
      <c r="D660" s="165"/>
      <c r="E660" s="165"/>
      <c r="F660" s="195"/>
      <c r="G660" s="165"/>
      <c r="H660" s="165"/>
      <c r="I660" s="165"/>
      <c r="J660" s="165"/>
      <c r="K660" s="77"/>
      <c r="L660" s="77"/>
      <c r="M660" s="82"/>
      <c r="N660" s="196">
        <f>VLOOKUP(M660,'Supporting Documentation'!$A$4:$J$566,10,FALSE)</f>
        <v>0</v>
      </c>
      <c r="O660" s="51"/>
      <c r="P660" s="50"/>
      <c r="Q660" s="157">
        <f>IF(O660="",0,(O660/'PPF Application'!$T$7))</f>
        <v>0</v>
      </c>
      <c r="R660" s="52">
        <f>IF(M660="", 0, (N660/'PPF Application'!$T$7)*O660)</f>
        <v>0</v>
      </c>
      <c r="S660" s="135"/>
      <c r="U660" s="159">
        <f t="shared" si="88"/>
        <v>0</v>
      </c>
      <c r="V660" s="159">
        <f t="shared" si="81"/>
        <v>0</v>
      </c>
      <c r="W660" s="159">
        <f t="shared" si="82"/>
        <v>0</v>
      </c>
      <c r="X660" s="159">
        <f t="shared" si="83"/>
        <v>0</v>
      </c>
      <c r="Y660" s="159">
        <f t="shared" si="84"/>
        <v>0</v>
      </c>
      <c r="Z660" s="11">
        <f t="shared" si="85"/>
        <v>0</v>
      </c>
      <c r="AB660" s="23">
        <f t="shared" si="86"/>
        <v>0</v>
      </c>
      <c r="AC660" s="23">
        <f t="shared" si="87"/>
        <v>0</v>
      </c>
    </row>
    <row r="661" spans="1:29" x14ac:dyDescent="0.2">
      <c r="A661" s="364"/>
      <c r="B661" s="364"/>
      <c r="C661" s="165"/>
      <c r="D661" s="165"/>
      <c r="E661" s="165"/>
      <c r="F661" s="195"/>
      <c r="G661" s="165"/>
      <c r="H661" s="165"/>
      <c r="I661" s="165"/>
      <c r="J661" s="165"/>
      <c r="K661" s="77"/>
      <c r="L661" s="77"/>
      <c r="M661" s="82"/>
      <c r="N661" s="196">
        <f>VLOOKUP(M661,'Supporting Documentation'!$A$4:$J$566,10,FALSE)</f>
        <v>0</v>
      </c>
      <c r="O661" s="51"/>
      <c r="P661" s="50"/>
      <c r="Q661" s="157">
        <f>IF(O661="",0,(O661/'PPF Application'!$T$7))</f>
        <v>0</v>
      </c>
      <c r="R661" s="52">
        <f>IF(M661="", 0, (N661/'PPF Application'!$T$7)*O661)</f>
        <v>0</v>
      </c>
      <c r="S661" s="135"/>
      <c r="U661" s="159">
        <f t="shared" si="88"/>
        <v>0</v>
      </c>
      <c r="V661" s="159">
        <f t="shared" si="81"/>
        <v>0</v>
      </c>
      <c r="W661" s="159">
        <f t="shared" si="82"/>
        <v>0</v>
      </c>
      <c r="X661" s="159">
        <f t="shared" si="83"/>
        <v>0</v>
      </c>
      <c r="Y661" s="159">
        <f t="shared" si="84"/>
        <v>0</v>
      </c>
      <c r="Z661" s="11">
        <f t="shared" si="85"/>
        <v>0</v>
      </c>
      <c r="AB661" s="23">
        <f t="shared" si="86"/>
        <v>0</v>
      </c>
      <c r="AC661" s="23">
        <f t="shared" si="87"/>
        <v>0</v>
      </c>
    </row>
    <row r="662" spans="1:29" x14ac:dyDescent="0.2">
      <c r="A662" s="364"/>
      <c r="B662" s="364"/>
      <c r="C662" s="165"/>
      <c r="D662" s="165"/>
      <c r="E662" s="165"/>
      <c r="F662" s="195"/>
      <c r="G662" s="165"/>
      <c r="H662" s="165"/>
      <c r="I662" s="165"/>
      <c r="J662" s="165"/>
      <c r="K662" s="77"/>
      <c r="L662" s="77"/>
      <c r="M662" s="82"/>
      <c r="N662" s="196">
        <f>VLOOKUP(M662,'Supporting Documentation'!$A$4:$J$566,10,FALSE)</f>
        <v>0</v>
      </c>
      <c r="O662" s="51"/>
      <c r="P662" s="50"/>
      <c r="Q662" s="157">
        <f>IF(O662="",0,(O662/'PPF Application'!$T$7))</f>
        <v>0</v>
      </c>
      <c r="R662" s="52">
        <f>IF(M662="", 0, (N662/'PPF Application'!$T$7)*O662)</f>
        <v>0</v>
      </c>
      <c r="S662" s="135"/>
      <c r="U662" s="159">
        <f t="shared" si="88"/>
        <v>0</v>
      </c>
      <c r="V662" s="159">
        <f t="shared" si="81"/>
        <v>0</v>
      </c>
      <c r="W662" s="159">
        <f t="shared" si="82"/>
        <v>0</v>
      </c>
      <c r="X662" s="159">
        <f t="shared" si="83"/>
        <v>0</v>
      </c>
      <c r="Y662" s="159">
        <f t="shared" si="84"/>
        <v>0</v>
      </c>
      <c r="Z662" s="11">
        <f t="shared" si="85"/>
        <v>0</v>
      </c>
      <c r="AB662" s="23">
        <f t="shared" si="86"/>
        <v>0</v>
      </c>
      <c r="AC662" s="23">
        <f t="shared" si="87"/>
        <v>0</v>
      </c>
    </row>
    <row r="663" spans="1:29" x14ac:dyDescent="0.2">
      <c r="A663" s="364"/>
      <c r="B663" s="364"/>
      <c r="C663" s="165"/>
      <c r="D663" s="165"/>
      <c r="E663" s="165"/>
      <c r="F663" s="195"/>
      <c r="G663" s="165"/>
      <c r="H663" s="165"/>
      <c r="I663" s="165"/>
      <c r="J663" s="165"/>
      <c r="K663" s="77"/>
      <c r="L663" s="77"/>
      <c r="M663" s="82"/>
      <c r="N663" s="196">
        <f>VLOOKUP(M663,'Supporting Documentation'!$A$4:$J$566,10,FALSE)</f>
        <v>0</v>
      </c>
      <c r="O663" s="51"/>
      <c r="P663" s="50"/>
      <c r="Q663" s="157">
        <f>IF(O663="",0,(O663/'PPF Application'!$T$7))</f>
        <v>0</v>
      </c>
      <c r="R663" s="52">
        <f>IF(M663="", 0, (N663/'PPF Application'!$T$7)*O663)</f>
        <v>0</v>
      </c>
      <c r="S663" s="135"/>
      <c r="U663" s="159">
        <f t="shared" si="88"/>
        <v>0</v>
      </c>
      <c r="V663" s="159">
        <f t="shared" si="81"/>
        <v>0</v>
      </c>
      <c r="W663" s="159">
        <f t="shared" si="82"/>
        <v>0</v>
      </c>
      <c r="X663" s="159">
        <f t="shared" si="83"/>
        <v>0</v>
      </c>
      <c r="Y663" s="159">
        <f t="shared" si="84"/>
        <v>0</v>
      </c>
      <c r="Z663" s="11">
        <f t="shared" si="85"/>
        <v>0</v>
      </c>
      <c r="AB663" s="23">
        <f t="shared" si="86"/>
        <v>0</v>
      </c>
      <c r="AC663" s="23">
        <f t="shared" si="87"/>
        <v>0</v>
      </c>
    </row>
    <row r="664" spans="1:29" x14ac:dyDescent="0.2">
      <c r="A664" s="364"/>
      <c r="B664" s="364"/>
      <c r="C664" s="165"/>
      <c r="D664" s="165"/>
      <c r="E664" s="165"/>
      <c r="F664" s="195"/>
      <c r="G664" s="165"/>
      <c r="H664" s="165"/>
      <c r="I664" s="165"/>
      <c r="J664" s="165"/>
      <c r="K664" s="77"/>
      <c r="L664" s="77"/>
      <c r="M664" s="82"/>
      <c r="N664" s="196">
        <f>VLOOKUP(M664,'Supporting Documentation'!$A$4:$J$566,10,FALSE)</f>
        <v>0</v>
      </c>
      <c r="O664" s="51"/>
      <c r="P664" s="50"/>
      <c r="Q664" s="157">
        <f>IF(O664="",0,(O664/'PPF Application'!$T$7))</f>
        <v>0</v>
      </c>
      <c r="R664" s="52">
        <f>IF(M664="", 0, (N664/'PPF Application'!$T$7)*O664)</f>
        <v>0</v>
      </c>
      <c r="S664" s="135"/>
      <c r="U664" s="159">
        <f t="shared" si="88"/>
        <v>0</v>
      </c>
      <c r="V664" s="159">
        <f t="shared" si="81"/>
        <v>0</v>
      </c>
      <c r="W664" s="159">
        <f t="shared" si="82"/>
        <v>0</v>
      </c>
      <c r="X664" s="159">
        <f t="shared" si="83"/>
        <v>0</v>
      </c>
      <c r="Y664" s="159">
        <f t="shared" si="84"/>
        <v>0</v>
      </c>
      <c r="Z664" s="11">
        <f t="shared" si="85"/>
        <v>0</v>
      </c>
      <c r="AB664" s="23">
        <f t="shared" si="86"/>
        <v>0</v>
      </c>
      <c r="AC664" s="23">
        <f t="shared" si="87"/>
        <v>0</v>
      </c>
    </row>
    <row r="665" spans="1:29" x14ac:dyDescent="0.2">
      <c r="A665" s="364"/>
      <c r="B665" s="364"/>
      <c r="C665" s="165"/>
      <c r="D665" s="165"/>
      <c r="E665" s="165"/>
      <c r="F665" s="195"/>
      <c r="G665" s="165"/>
      <c r="H665" s="165"/>
      <c r="I665" s="165"/>
      <c r="J665" s="165"/>
      <c r="K665" s="77"/>
      <c r="L665" s="77"/>
      <c r="M665" s="82"/>
      <c r="N665" s="196">
        <f>VLOOKUP(M665,'Supporting Documentation'!$A$4:$J$566,10,FALSE)</f>
        <v>0</v>
      </c>
      <c r="O665" s="51"/>
      <c r="P665" s="50"/>
      <c r="Q665" s="157">
        <f>IF(O665="",0,(O665/'PPF Application'!$T$7))</f>
        <v>0</v>
      </c>
      <c r="R665" s="52">
        <f>IF(M665="", 0, (N665/'PPF Application'!$T$7)*O665)</f>
        <v>0</v>
      </c>
      <c r="S665" s="135"/>
      <c r="U665" s="159">
        <f t="shared" si="88"/>
        <v>0</v>
      </c>
      <c r="V665" s="159">
        <f t="shared" si="81"/>
        <v>0</v>
      </c>
      <c r="W665" s="159">
        <f t="shared" si="82"/>
        <v>0</v>
      </c>
      <c r="X665" s="159">
        <f t="shared" si="83"/>
        <v>0</v>
      </c>
      <c r="Y665" s="159">
        <f t="shared" si="84"/>
        <v>0</v>
      </c>
      <c r="Z665" s="11">
        <f t="shared" si="85"/>
        <v>0</v>
      </c>
      <c r="AB665" s="23">
        <f t="shared" si="86"/>
        <v>0</v>
      </c>
      <c r="AC665" s="23">
        <f t="shared" si="87"/>
        <v>0</v>
      </c>
    </row>
    <row r="666" spans="1:29" x14ac:dyDescent="0.2">
      <c r="A666" s="364"/>
      <c r="B666" s="364"/>
      <c r="C666" s="165"/>
      <c r="D666" s="165"/>
      <c r="E666" s="165"/>
      <c r="F666" s="195"/>
      <c r="G666" s="165"/>
      <c r="H666" s="165"/>
      <c r="I666" s="165"/>
      <c r="J666" s="165"/>
      <c r="K666" s="77"/>
      <c r="L666" s="77"/>
      <c r="M666" s="82"/>
      <c r="N666" s="196">
        <f>VLOOKUP(M666,'Supporting Documentation'!$A$4:$J$566,10,FALSE)</f>
        <v>0</v>
      </c>
      <c r="O666" s="51"/>
      <c r="P666" s="50"/>
      <c r="Q666" s="157">
        <f>IF(O666="",0,(O666/'PPF Application'!$T$7))</f>
        <v>0</v>
      </c>
      <c r="R666" s="52">
        <f>IF(M666="", 0, (N666/'PPF Application'!$T$7)*O666)</f>
        <v>0</v>
      </c>
      <c r="S666" s="135"/>
      <c r="U666" s="159">
        <f t="shared" si="88"/>
        <v>0</v>
      </c>
      <c r="V666" s="159">
        <f t="shared" si="81"/>
        <v>0</v>
      </c>
      <c r="W666" s="159">
        <f t="shared" si="82"/>
        <v>0</v>
      </c>
      <c r="X666" s="159">
        <f t="shared" si="83"/>
        <v>0</v>
      </c>
      <c r="Y666" s="159">
        <f t="shared" si="84"/>
        <v>0</v>
      </c>
      <c r="Z666" s="11">
        <f t="shared" si="85"/>
        <v>0</v>
      </c>
      <c r="AB666" s="23">
        <f t="shared" si="86"/>
        <v>0</v>
      </c>
      <c r="AC666" s="23">
        <f t="shared" si="87"/>
        <v>0</v>
      </c>
    </row>
    <row r="667" spans="1:29" x14ac:dyDescent="0.2">
      <c r="A667" s="364"/>
      <c r="B667" s="364"/>
      <c r="C667" s="165"/>
      <c r="D667" s="165"/>
      <c r="E667" s="165"/>
      <c r="F667" s="195"/>
      <c r="G667" s="165"/>
      <c r="H667" s="165"/>
      <c r="I667" s="165"/>
      <c r="J667" s="165"/>
      <c r="K667" s="77"/>
      <c r="L667" s="77"/>
      <c r="M667" s="82"/>
      <c r="N667" s="196">
        <f>VLOOKUP(M667,'Supporting Documentation'!$A$4:$J$566,10,FALSE)</f>
        <v>0</v>
      </c>
      <c r="O667" s="51"/>
      <c r="P667" s="50"/>
      <c r="Q667" s="157">
        <f>IF(O667="",0,(O667/'PPF Application'!$T$7))</f>
        <v>0</v>
      </c>
      <c r="R667" s="52">
        <f>IF(M667="", 0, (N667/'PPF Application'!$T$7)*O667)</f>
        <v>0</v>
      </c>
      <c r="S667" s="135"/>
      <c r="U667" s="159">
        <f t="shared" si="88"/>
        <v>0</v>
      </c>
      <c r="V667" s="159">
        <f t="shared" si="81"/>
        <v>0</v>
      </c>
      <c r="W667" s="159">
        <f t="shared" si="82"/>
        <v>0</v>
      </c>
      <c r="X667" s="159">
        <f t="shared" si="83"/>
        <v>0</v>
      </c>
      <c r="Y667" s="159">
        <f t="shared" si="84"/>
        <v>0</v>
      </c>
      <c r="Z667" s="11">
        <f t="shared" si="85"/>
        <v>0</v>
      </c>
      <c r="AB667" s="23">
        <f t="shared" si="86"/>
        <v>0</v>
      </c>
      <c r="AC667" s="23">
        <f t="shared" si="87"/>
        <v>0</v>
      </c>
    </row>
    <row r="668" spans="1:29" x14ac:dyDescent="0.2">
      <c r="A668" s="364"/>
      <c r="B668" s="364"/>
      <c r="C668" s="165"/>
      <c r="D668" s="165"/>
      <c r="E668" s="165"/>
      <c r="F668" s="195"/>
      <c r="G668" s="165"/>
      <c r="H668" s="165"/>
      <c r="I668" s="165"/>
      <c r="J668" s="165"/>
      <c r="K668" s="77"/>
      <c r="L668" s="77"/>
      <c r="M668" s="82"/>
      <c r="N668" s="196">
        <f>VLOOKUP(M668,'Supporting Documentation'!$A$4:$J$566,10,FALSE)</f>
        <v>0</v>
      </c>
      <c r="O668" s="51"/>
      <c r="P668" s="50"/>
      <c r="Q668" s="157">
        <f>IF(O668="",0,(O668/'PPF Application'!$T$7))</f>
        <v>0</v>
      </c>
      <c r="R668" s="52">
        <f>IF(M668="", 0, (N668/'PPF Application'!$T$7)*O668)</f>
        <v>0</v>
      </c>
      <c r="S668" s="135"/>
      <c r="U668" s="159">
        <f t="shared" si="88"/>
        <v>0</v>
      </c>
      <c r="V668" s="159">
        <f t="shared" si="81"/>
        <v>0</v>
      </c>
      <c r="W668" s="159">
        <f t="shared" si="82"/>
        <v>0</v>
      </c>
      <c r="X668" s="159">
        <f t="shared" si="83"/>
        <v>0</v>
      </c>
      <c r="Y668" s="159">
        <f t="shared" si="84"/>
        <v>0</v>
      </c>
      <c r="Z668" s="11">
        <f t="shared" si="85"/>
        <v>0</v>
      </c>
      <c r="AB668" s="23">
        <f t="shared" si="86"/>
        <v>0</v>
      </c>
      <c r="AC668" s="23">
        <f t="shared" si="87"/>
        <v>0</v>
      </c>
    </row>
    <row r="669" spans="1:29" x14ac:dyDescent="0.2">
      <c r="A669" s="364"/>
      <c r="B669" s="364"/>
      <c r="C669" s="165"/>
      <c r="D669" s="165"/>
      <c r="E669" s="165"/>
      <c r="F669" s="195"/>
      <c r="G669" s="165"/>
      <c r="H669" s="165"/>
      <c r="I669" s="165"/>
      <c r="J669" s="165"/>
      <c r="K669" s="77"/>
      <c r="L669" s="77"/>
      <c r="M669" s="82"/>
      <c r="N669" s="196">
        <f>VLOOKUP(M669,'Supporting Documentation'!$A$4:$J$566,10,FALSE)</f>
        <v>0</v>
      </c>
      <c r="O669" s="51"/>
      <c r="P669" s="50"/>
      <c r="Q669" s="157">
        <f>IF(O669="",0,(O669/'PPF Application'!$T$7))</f>
        <v>0</v>
      </c>
      <c r="R669" s="52">
        <f>IF(M669="", 0, (N669/'PPF Application'!$T$7)*O669)</f>
        <v>0</v>
      </c>
      <c r="S669" s="135"/>
      <c r="U669" s="159">
        <f t="shared" si="88"/>
        <v>0</v>
      </c>
      <c r="V669" s="159">
        <f t="shared" si="81"/>
        <v>0</v>
      </c>
      <c r="W669" s="159">
        <f t="shared" si="82"/>
        <v>0</v>
      </c>
      <c r="X669" s="159">
        <f t="shared" si="83"/>
        <v>0</v>
      </c>
      <c r="Y669" s="159">
        <f t="shared" si="84"/>
        <v>0</v>
      </c>
      <c r="Z669" s="11">
        <f t="shared" si="85"/>
        <v>0</v>
      </c>
      <c r="AB669" s="23">
        <f t="shared" si="86"/>
        <v>0</v>
      </c>
      <c r="AC669" s="23">
        <f t="shared" si="87"/>
        <v>0</v>
      </c>
    </row>
    <row r="670" spans="1:29" x14ac:dyDescent="0.2">
      <c r="A670" s="364"/>
      <c r="B670" s="364"/>
      <c r="C670" s="165"/>
      <c r="D670" s="165"/>
      <c r="E670" s="165"/>
      <c r="F670" s="195"/>
      <c r="G670" s="165"/>
      <c r="H670" s="165"/>
      <c r="I670" s="165"/>
      <c r="J670" s="165"/>
      <c r="K670" s="77"/>
      <c r="L670" s="77"/>
      <c r="M670" s="82"/>
      <c r="N670" s="196">
        <f>VLOOKUP(M670,'Supporting Documentation'!$A$4:$J$566,10,FALSE)</f>
        <v>0</v>
      </c>
      <c r="O670" s="51"/>
      <c r="P670" s="50"/>
      <c r="Q670" s="157">
        <f>IF(O670="",0,(O670/'PPF Application'!$T$7))</f>
        <v>0</v>
      </c>
      <c r="R670" s="52">
        <f>IF(M670="", 0, (N670/'PPF Application'!$T$7)*O670)</f>
        <v>0</v>
      </c>
      <c r="S670" s="135"/>
      <c r="U670" s="159">
        <f t="shared" si="88"/>
        <v>0</v>
      </c>
      <c r="V670" s="159">
        <f t="shared" si="81"/>
        <v>0</v>
      </c>
      <c r="W670" s="159">
        <f t="shared" si="82"/>
        <v>0</v>
      </c>
      <c r="X670" s="159">
        <f t="shared" si="83"/>
        <v>0</v>
      </c>
      <c r="Y670" s="159">
        <f t="shared" si="84"/>
        <v>0</v>
      </c>
      <c r="Z670" s="11">
        <f t="shared" si="85"/>
        <v>0</v>
      </c>
      <c r="AB670" s="23">
        <f t="shared" si="86"/>
        <v>0</v>
      </c>
      <c r="AC670" s="23">
        <f t="shared" si="87"/>
        <v>0</v>
      </c>
    </row>
    <row r="671" spans="1:29" x14ac:dyDescent="0.2">
      <c r="A671" s="364"/>
      <c r="B671" s="364"/>
      <c r="C671" s="165"/>
      <c r="D671" s="165"/>
      <c r="E671" s="165"/>
      <c r="F671" s="195"/>
      <c r="G671" s="165"/>
      <c r="H671" s="165"/>
      <c r="I671" s="165"/>
      <c r="J671" s="165"/>
      <c r="K671" s="77"/>
      <c r="L671" s="77"/>
      <c r="M671" s="82"/>
      <c r="N671" s="196">
        <f>VLOOKUP(M671,'Supporting Documentation'!$A$4:$J$566,10,FALSE)</f>
        <v>0</v>
      </c>
      <c r="O671" s="51"/>
      <c r="P671" s="50"/>
      <c r="Q671" s="157">
        <f>IF(O671="",0,(O671/'PPF Application'!$T$7))</f>
        <v>0</v>
      </c>
      <c r="R671" s="52">
        <f>IF(M671="", 0, (N671/'PPF Application'!$T$7)*O671)</f>
        <v>0</v>
      </c>
      <c r="S671" s="135"/>
      <c r="U671" s="159">
        <f t="shared" si="88"/>
        <v>0</v>
      </c>
      <c r="V671" s="159">
        <f t="shared" si="81"/>
        <v>0</v>
      </c>
      <c r="W671" s="159">
        <f t="shared" si="82"/>
        <v>0</v>
      </c>
      <c r="X671" s="159">
        <f t="shared" si="83"/>
        <v>0</v>
      </c>
      <c r="Y671" s="159">
        <f t="shared" si="84"/>
        <v>0</v>
      </c>
      <c r="Z671" s="11">
        <f t="shared" si="85"/>
        <v>0</v>
      </c>
      <c r="AB671" s="23">
        <f t="shared" si="86"/>
        <v>0</v>
      </c>
      <c r="AC671" s="23">
        <f t="shared" si="87"/>
        <v>0</v>
      </c>
    </row>
    <row r="672" spans="1:29" x14ac:dyDescent="0.2">
      <c r="A672" s="364"/>
      <c r="B672" s="364"/>
      <c r="C672" s="165"/>
      <c r="D672" s="165"/>
      <c r="E672" s="165"/>
      <c r="F672" s="195"/>
      <c r="G672" s="165"/>
      <c r="H672" s="165"/>
      <c r="I672" s="165"/>
      <c r="J672" s="165"/>
      <c r="K672" s="77"/>
      <c r="L672" s="77"/>
      <c r="M672" s="82"/>
      <c r="N672" s="196">
        <f>VLOOKUP(M672,'Supporting Documentation'!$A$4:$J$566,10,FALSE)</f>
        <v>0</v>
      </c>
      <c r="O672" s="51"/>
      <c r="P672" s="50"/>
      <c r="Q672" s="157">
        <f>IF(O672="",0,(O672/'PPF Application'!$T$7))</f>
        <v>0</v>
      </c>
      <c r="R672" s="52">
        <f>IF(M672="", 0, (N672/'PPF Application'!$T$7)*O672)</f>
        <v>0</v>
      </c>
      <c r="S672" s="135"/>
      <c r="U672" s="159">
        <f t="shared" si="88"/>
        <v>0</v>
      </c>
      <c r="V672" s="159">
        <f t="shared" si="81"/>
        <v>0</v>
      </c>
      <c r="W672" s="159">
        <f t="shared" si="82"/>
        <v>0</v>
      </c>
      <c r="X672" s="159">
        <f t="shared" si="83"/>
        <v>0</v>
      </c>
      <c r="Y672" s="159">
        <f t="shared" si="84"/>
        <v>0</v>
      </c>
      <c r="Z672" s="11">
        <f t="shared" si="85"/>
        <v>0</v>
      </c>
      <c r="AB672" s="23">
        <f t="shared" si="86"/>
        <v>0</v>
      </c>
      <c r="AC672" s="23">
        <f t="shared" si="87"/>
        <v>0</v>
      </c>
    </row>
    <row r="673" spans="1:29" x14ac:dyDescent="0.2">
      <c r="A673" s="364"/>
      <c r="B673" s="364"/>
      <c r="C673" s="165"/>
      <c r="D673" s="165"/>
      <c r="E673" s="165"/>
      <c r="F673" s="195"/>
      <c r="G673" s="165"/>
      <c r="H673" s="165"/>
      <c r="I673" s="165"/>
      <c r="J673" s="165"/>
      <c r="K673" s="77"/>
      <c r="L673" s="77"/>
      <c r="M673" s="82"/>
      <c r="N673" s="196">
        <f>VLOOKUP(M673,'Supporting Documentation'!$A$4:$J$566,10,FALSE)</f>
        <v>0</v>
      </c>
      <c r="O673" s="51"/>
      <c r="P673" s="50"/>
      <c r="Q673" s="157">
        <f>IF(O673="",0,(O673/'PPF Application'!$T$7))</f>
        <v>0</v>
      </c>
      <c r="R673" s="52">
        <f>IF(M673="", 0, (N673/'PPF Application'!$T$7)*O673)</f>
        <v>0</v>
      </c>
      <c r="S673" s="135"/>
      <c r="U673" s="159">
        <f t="shared" si="88"/>
        <v>0</v>
      </c>
      <c r="V673" s="159">
        <f t="shared" si="81"/>
        <v>0</v>
      </c>
      <c r="W673" s="159">
        <f t="shared" si="82"/>
        <v>0</v>
      </c>
      <c r="X673" s="159">
        <f t="shared" si="83"/>
        <v>0</v>
      </c>
      <c r="Y673" s="159">
        <f t="shared" si="84"/>
        <v>0</v>
      </c>
      <c r="Z673" s="11">
        <f t="shared" si="85"/>
        <v>0</v>
      </c>
      <c r="AB673" s="23">
        <f t="shared" si="86"/>
        <v>0</v>
      </c>
      <c r="AC673" s="23">
        <f t="shared" si="87"/>
        <v>0</v>
      </c>
    </row>
    <row r="674" spans="1:29" x14ac:dyDescent="0.2">
      <c r="A674" s="364"/>
      <c r="B674" s="364"/>
      <c r="C674" s="165"/>
      <c r="D674" s="165"/>
      <c r="E674" s="165"/>
      <c r="F674" s="195"/>
      <c r="G674" s="165"/>
      <c r="H674" s="165"/>
      <c r="I674" s="165"/>
      <c r="J674" s="165"/>
      <c r="K674" s="77"/>
      <c r="L674" s="77"/>
      <c r="M674" s="82"/>
      <c r="N674" s="196">
        <f>VLOOKUP(M674,'Supporting Documentation'!$A$4:$J$566,10,FALSE)</f>
        <v>0</v>
      </c>
      <c r="O674" s="51"/>
      <c r="P674" s="50"/>
      <c r="Q674" s="157">
        <f>IF(O674="",0,(O674/'PPF Application'!$T$7))</f>
        <v>0</v>
      </c>
      <c r="R674" s="52">
        <f>IF(M674="", 0, (N674/'PPF Application'!$T$7)*O674)</f>
        <v>0</v>
      </c>
      <c r="S674" s="135"/>
      <c r="U674" s="159">
        <f t="shared" si="88"/>
        <v>0</v>
      </c>
      <c r="V674" s="159">
        <f t="shared" si="81"/>
        <v>0</v>
      </c>
      <c r="W674" s="159">
        <f t="shared" si="82"/>
        <v>0</v>
      </c>
      <c r="X674" s="159">
        <f t="shared" si="83"/>
        <v>0</v>
      </c>
      <c r="Y674" s="159">
        <f t="shared" si="84"/>
        <v>0</v>
      </c>
      <c r="Z674" s="11">
        <f t="shared" si="85"/>
        <v>0</v>
      </c>
      <c r="AB674" s="23">
        <f t="shared" si="86"/>
        <v>0</v>
      </c>
      <c r="AC674" s="23">
        <f t="shared" si="87"/>
        <v>0</v>
      </c>
    </row>
    <row r="675" spans="1:29" x14ac:dyDescent="0.2">
      <c r="A675" s="364"/>
      <c r="B675" s="364"/>
      <c r="C675" s="165"/>
      <c r="D675" s="165"/>
      <c r="E675" s="165"/>
      <c r="F675" s="195"/>
      <c r="G675" s="165"/>
      <c r="H675" s="165"/>
      <c r="I675" s="165"/>
      <c r="J675" s="165"/>
      <c r="K675" s="77"/>
      <c r="L675" s="77"/>
      <c r="M675" s="82"/>
      <c r="N675" s="196">
        <f>VLOOKUP(M675,'Supporting Documentation'!$A$4:$J$566,10,FALSE)</f>
        <v>0</v>
      </c>
      <c r="O675" s="51"/>
      <c r="P675" s="50"/>
      <c r="Q675" s="157">
        <f>IF(O675="",0,(O675/'PPF Application'!$T$7))</f>
        <v>0</v>
      </c>
      <c r="R675" s="52">
        <f>IF(M675="", 0, (N675/'PPF Application'!$T$7)*O675)</f>
        <v>0</v>
      </c>
      <c r="S675" s="135"/>
      <c r="U675" s="159">
        <f t="shared" si="88"/>
        <v>0</v>
      </c>
      <c r="V675" s="159">
        <f t="shared" si="81"/>
        <v>0</v>
      </c>
      <c r="W675" s="159">
        <f t="shared" si="82"/>
        <v>0</v>
      </c>
      <c r="X675" s="159">
        <f t="shared" si="83"/>
        <v>0</v>
      </c>
      <c r="Y675" s="159">
        <f t="shared" si="84"/>
        <v>0</v>
      </c>
      <c r="Z675" s="11">
        <f t="shared" si="85"/>
        <v>0</v>
      </c>
      <c r="AB675" s="23">
        <f t="shared" si="86"/>
        <v>0</v>
      </c>
      <c r="AC675" s="23">
        <f t="shared" si="87"/>
        <v>0</v>
      </c>
    </row>
    <row r="676" spans="1:29" x14ac:dyDescent="0.2">
      <c r="A676" s="364"/>
      <c r="B676" s="364"/>
      <c r="C676" s="165"/>
      <c r="D676" s="165"/>
      <c r="E676" s="165"/>
      <c r="F676" s="195"/>
      <c r="G676" s="165"/>
      <c r="H676" s="165"/>
      <c r="I676" s="165"/>
      <c r="J676" s="165"/>
      <c r="K676" s="77"/>
      <c r="L676" s="77"/>
      <c r="M676" s="82"/>
      <c r="N676" s="196">
        <f>VLOOKUP(M676,'Supporting Documentation'!$A$4:$J$566,10,FALSE)</f>
        <v>0</v>
      </c>
      <c r="O676" s="51"/>
      <c r="P676" s="50"/>
      <c r="Q676" s="157">
        <f>IF(O676="",0,(O676/'PPF Application'!$T$7))</f>
        <v>0</v>
      </c>
      <c r="R676" s="52">
        <f>IF(M676="", 0, (N676/'PPF Application'!$T$7)*O676)</f>
        <v>0</v>
      </c>
      <c r="S676" s="135"/>
      <c r="U676" s="159">
        <f t="shared" si="88"/>
        <v>0</v>
      </c>
      <c r="V676" s="159">
        <f t="shared" si="81"/>
        <v>0</v>
      </c>
      <c r="W676" s="159">
        <f t="shared" si="82"/>
        <v>0</v>
      </c>
      <c r="X676" s="159">
        <f t="shared" si="83"/>
        <v>0</v>
      </c>
      <c r="Y676" s="159">
        <f t="shared" si="84"/>
        <v>0</v>
      </c>
      <c r="Z676" s="11">
        <f t="shared" si="85"/>
        <v>0</v>
      </c>
      <c r="AB676" s="23">
        <f t="shared" si="86"/>
        <v>0</v>
      </c>
      <c r="AC676" s="23">
        <f t="shared" si="87"/>
        <v>0</v>
      </c>
    </row>
    <row r="677" spans="1:29" x14ac:dyDescent="0.2">
      <c r="A677" s="364"/>
      <c r="B677" s="364"/>
      <c r="C677" s="165"/>
      <c r="D677" s="165"/>
      <c r="E677" s="165"/>
      <c r="F677" s="195"/>
      <c r="G677" s="165"/>
      <c r="H677" s="165"/>
      <c r="I677" s="165"/>
      <c r="J677" s="165"/>
      <c r="K677" s="77"/>
      <c r="L677" s="77"/>
      <c r="M677" s="82"/>
      <c r="N677" s="196">
        <f>VLOOKUP(M677,'Supporting Documentation'!$A$4:$J$566,10,FALSE)</f>
        <v>0</v>
      </c>
      <c r="O677" s="51"/>
      <c r="P677" s="50"/>
      <c r="Q677" s="157">
        <f>IF(O677="",0,(O677/'PPF Application'!$T$7))</f>
        <v>0</v>
      </c>
      <c r="R677" s="52">
        <f>IF(M677="", 0, (N677/'PPF Application'!$T$7)*O677)</f>
        <v>0</v>
      </c>
      <c r="S677" s="135"/>
      <c r="U677" s="159">
        <f t="shared" si="88"/>
        <v>0</v>
      </c>
      <c r="V677" s="159">
        <f t="shared" si="81"/>
        <v>0</v>
      </c>
      <c r="W677" s="159">
        <f t="shared" si="82"/>
        <v>0</v>
      </c>
      <c r="X677" s="159">
        <f t="shared" si="83"/>
        <v>0</v>
      </c>
      <c r="Y677" s="159">
        <f t="shared" si="84"/>
        <v>0</v>
      </c>
      <c r="Z677" s="11">
        <f t="shared" si="85"/>
        <v>0</v>
      </c>
      <c r="AB677" s="23">
        <f t="shared" si="86"/>
        <v>0</v>
      </c>
      <c r="AC677" s="23">
        <f t="shared" si="87"/>
        <v>0</v>
      </c>
    </row>
    <row r="678" spans="1:29" x14ac:dyDescent="0.2">
      <c r="A678" s="364"/>
      <c r="B678" s="364"/>
      <c r="C678" s="165"/>
      <c r="D678" s="165"/>
      <c r="E678" s="165"/>
      <c r="F678" s="195"/>
      <c r="G678" s="165"/>
      <c r="H678" s="165"/>
      <c r="I678" s="165"/>
      <c r="J678" s="165"/>
      <c r="K678" s="77"/>
      <c r="L678" s="77"/>
      <c r="M678" s="82"/>
      <c r="N678" s="196">
        <f>VLOOKUP(M678,'Supporting Documentation'!$A$4:$J$566,10,FALSE)</f>
        <v>0</v>
      </c>
      <c r="O678" s="51"/>
      <c r="P678" s="50"/>
      <c r="Q678" s="157">
        <f>IF(O678="",0,(O678/'PPF Application'!$T$7))</f>
        <v>0</v>
      </c>
      <c r="R678" s="52">
        <f>IF(M678="", 0, (N678/'PPF Application'!$T$7)*O678)</f>
        <v>0</v>
      </c>
      <c r="S678" s="135"/>
      <c r="U678" s="159">
        <f t="shared" si="88"/>
        <v>0</v>
      </c>
      <c r="V678" s="159">
        <f t="shared" si="81"/>
        <v>0</v>
      </c>
      <c r="W678" s="159">
        <f t="shared" si="82"/>
        <v>0</v>
      </c>
      <c r="X678" s="159">
        <f t="shared" si="83"/>
        <v>0</v>
      </c>
      <c r="Y678" s="159">
        <f t="shared" si="84"/>
        <v>0</v>
      </c>
      <c r="Z678" s="11">
        <f t="shared" si="85"/>
        <v>0</v>
      </c>
      <c r="AB678" s="23">
        <f t="shared" si="86"/>
        <v>0</v>
      </c>
      <c r="AC678" s="23">
        <f t="shared" si="87"/>
        <v>0</v>
      </c>
    </row>
    <row r="679" spans="1:29" x14ac:dyDescent="0.2">
      <c r="A679" s="364"/>
      <c r="B679" s="364"/>
      <c r="C679" s="165"/>
      <c r="D679" s="165"/>
      <c r="E679" s="165"/>
      <c r="F679" s="195"/>
      <c r="G679" s="165"/>
      <c r="H679" s="165"/>
      <c r="I679" s="165"/>
      <c r="J679" s="165"/>
      <c r="K679" s="77"/>
      <c r="L679" s="77"/>
      <c r="M679" s="82"/>
      <c r="N679" s="196">
        <f>VLOOKUP(M679,'Supporting Documentation'!$A$4:$J$566,10,FALSE)</f>
        <v>0</v>
      </c>
      <c r="O679" s="51"/>
      <c r="P679" s="50"/>
      <c r="Q679" s="157">
        <f>IF(O679="",0,(O679/'PPF Application'!$T$7))</f>
        <v>0</v>
      </c>
      <c r="R679" s="52">
        <f>IF(M679="", 0, (N679/'PPF Application'!$T$7)*O679)</f>
        <v>0</v>
      </c>
      <c r="S679" s="135"/>
      <c r="U679" s="159">
        <f t="shared" si="88"/>
        <v>0</v>
      </c>
      <c r="V679" s="159">
        <f t="shared" si="81"/>
        <v>0</v>
      </c>
      <c r="W679" s="159">
        <f t="shared" si="82"/>
        <v>0</v>
      </c>
      <c r="X679" s="159">
        <f t="shared" si="83"/>
        <v>0</v>
      </c>
      <c r="Y679" s="159">
        <f t="shared" si="84"/>
        <v>0</v>
      </c>
      <c r="Z679" s="11">
        <f t="shared" si="85"/>
        <v>0</v>
      </c>
      <c r="AB679" s="23">
        <f t="shared" si="86"/>
        <v>0</v>
      </c>
      <c r="AC679" s="23">
        <f t="shared" si="87"/>
        <v>0</v>
      </c>
    </row>
    <row r="680" spans="1:29" x14ac:dyDescent="0.2">
      <c r="A680" s="364"/>
      <c r="B680" s="364"/>
      <c r="C680" s="165"/>
      <c r="D680" s="165"/>
      <c r="E680" s="165"/>
      <c r="F680" s="195"/>
      <c r="G680" s="165"/>
      <c r="H680" s="165"/>
      <c r="I680" s="165"/>
      <c r="J680" s="165"/>
      <c r="K680" s="77"/>
      <c r="L680" s="77"/>
      <c r="M680" s="82"/>
      <c r="N680" s="196">
        <f>VLOOKUP(M680,'Supporting Documentation'!$A$4:$J$566,10,FALSE)</f>
        <v>0</v>
      </c>
      <c r="O680" s="51"/>
      <c r="P680" s="50"/>
      <c r="Q680" s="157">
        <f>IF(O680="",0,(O680/'PPF Application'!$T$7))</f>
        <v>0</v>
      </c>
      <c r="R680" s="52">
        <f>IF(M680="", 0, (N680/'PPF Application'!$T$7)*O680)</f>
        <v>0</v>
      </c>
      <c r="S680" s="135"/>
      <c r="U680" s="159">
        <f t="shared" si="88"/>
        <v>0</v>
      </c>
      <c r="V680" s="159">
        <f t="shared" si="81"/>
        <v>0</v>
      </c>
      <c r="W680" s="159">
        <f t="shared" si="82"/>
        <v>0</v>
      </c>
      <c r="X680" s="159">
        <f t="shared" si="83"/>
        <v>0</v>
      </c>
      <c r="Y680" s="159">
        <f t="shared" si="84"/>
        <v>0</v>
      </c>
      <c r="Z680" s="11">
        <f t="shared" si="85"/>
        <v>0</v>
      </c>
      <c r="AB680" s="23">
        <f t="shared" si="86"/>
        <v>0</v>
      </c>
      <c r="AC680" s="23">
        <f t="shared" si="87"/>
        <v>0</v>
      </c>
    </row>
    <row r="681" spans="1:29" x14ac:dyDescent="0.2">
      <c r="A681" s="364"/>
      <c r="B681" s="364"/>
      <c r="C681" s="165"/>
      <c r="D681" s="165"/>
      <c r="E681" s="165"/>
      <c r="F681" s="195"/>
      <c r="G681" s="165"/>
      <c r="H681" s="165"/>
      <c r="I681" s="165"/>
      <c r="J681" s="165"/>
      <c r="K681" s="77"/>
      <c r="L681" s="77"/>
      <c r="M681" s="82"/>
      <c r="N681" s="196">
        <f>VLOOKUP(M681,'Supporting Documentation'!$A$4:$J$566,10,FALSE)</f>
        <v>0</v>
      </c>
      <c r="O681" s="51"/>
      <c r="P681" s="50"/>
      <c r="Q681" s="157">
        <f>IF(O681="",0,(O681/'PPF Application'!$T$7))</f>
        <v>0</v>
      </c>
      <c r="R681" s="52">
        <f>IF(M681="", 0, (N681/'PPF Application'!$T$7)*O681)</f>
        <v>0</v>
      </c>
      <c r="S681" s="135"/>
      <c r="U681" s="159">
        <f t="shared" si="88"/>
        <v>0</v>
      </c>
      <c r="V681" s="159">
        <f t="shared" si="81"/>
        <v>0</v>
      </c>
      <c r="W681" s="159">
        <f t="shared" si="82"/>
        <v>0</v>
      </c>
      <c r="X681" s="159">
        <f t="shared" si="83"/>
        <v>0</v>
      </c>
      <c r="Y681" s="159">
        <f t="shared" si="84"/>
        <v>0</v>
      </c>
      <c r="Z681" s="11">
        <f t="shared" si="85"/>
        <v>0</v>
      </c>
      <c r="AB681" s="23">
        <f t="shared" si="86"/>
        <v>0</v>
      </c>
      <c r="AC681" s="23">
        <f t="shared" si="87"/>
        <v>0</v>
      </c>
    </row>
    <row r="682" spans="1:29" x14ac:dyDescent="0.2">
      <c r="A682" s="364"/>
      <c r="B682" s="364"/>
      <c r="C682" s="165"/>
      <c r="D682" s="165"/>
      <c r="E682" s="165"/>
      <c r="F682" s="195"/>
      <c r="G682" s="165"/>
      <c r="H682" s="165"/>
      <c r="I682" s="165"/>
      <c r="J682" s="165"/>
      <c r="K682" s="77"/>
      <c r="L682" s="77"/>
      <c r="M682" s="82"/>
      <c r="N682" s="196">
        <f>VLOOKUP(M682,'Supporting Documentation'!$A$4:$J$566,10,FALSE)</f>
        <v>0</v>
      </c>
      <c r="O682" s="51"/>
      <c r="P682" s="50"/>
      <c r="Q682" s="157">
        <f>IF(O682="",0,(O682/'PPF Application'!$T$7))</f>
        <v>0</v>
      </c>
      <c r="R682" s="52">
        <f>IF(M682="", 0, (N682/'PPF Application'!$T$7)*O682)</f>
        <v>0</v>
      </c>
      <c r="S682" s="135"/>
      <c r="U682" s="159">
        <f t="shared" si="88"/>
        <v>0</v>
      </c>
      <c r="V682" s="159">
        <f t="shared" si="81"/>
        <v>0</v>
      </c>
      <c r="W682" s="159">
        <f t="shared" si="82"/>
        <v>0</v>
      </c>
      <c r="X682" s="159">
        <f t="shared" si="83"/>
        <v>0</v>
      </c>
      <c r="Y682" s="159">
        <f t="shared" si="84"/>
        <v>0</v>
      </c>
      <c r="Z682" s="11">
        <f t="shared" si="85"/>
        <v>0</v>
      </c>
      <c r="AB682" s="23">
        <f t="shared" si="86"/>
        <v>0</v>
      </c>
      <c r="AC682" s="23">
        <f t="shared" si="87"/>
        <v>0</v>
      </c>
    </row>
    <row r="683" spans="1:29" x14ac:dyDescent="0.2">
      <c r="A683" s="364"/>
      <c r="B683" s="364"/>
      <c r="C683" s="165"/>
      <c r="D683" s="165"/>
      <c r="E683" s="165"/>
      <c r="F683" s="195"/>
      <c r="G683" s="165"/>
      <c r="H683" s="165"/>
      <c r="I683" s="165"/>
      <c r="J683" s="165"/>
      <c r="K683" s="77"/>
      <c r="L683" s="77"/>
      <c r="M683" s="82"/>
      <c r="N683" s="196">
        <f>VLOOKUP(M683,'Supporting Documentation'!$A$4:$J$566,10,FALSE)</f>
        <v>0</v>
      </c>
      <c r="O683" s="51"/>
      <c r="P683" s="50"/>
      <c r="Q683" s="157">
        <f>IF(O683="",0,(O683/'PPF Application'!$T$7))</f>
        <v>0</v>
      </c>
      <c r="R683" s="52">
        <f>IF(M683="", 0, (N683/'PPF Application'!$T$7)*O683)</f>
        <v>0</v>
      </c>
      <c r="S683" s="135"/>
      <c r="U683" s="159">
        <f t="shared" si="88"/>
        <v>0</v>
      </c>
      <c r="V683" s="159">
        <f t="shared" si="81"/>
        <v>0</v>
      </c>
      <c r="W683" s="159">
        <f t="shared" si="82"/>
        <v>0</v>
      </c>
      <c r="X683" s="159">
        <f t="shared" si="83"/>
        <v>0</v>
      </c>
      <c r="Y683" s="159">
        <f t="shared" si="84"/>
        <v>0</v>
      </c>
      <c r="Z683" s="11">
        <f t="shared" si="85"/>
        <v>0</v>
      </c>
      <c r="AB683" s="23">
        <f t="shared" si="86"/>
        <v>0</v>
      </c>
      <c r="AC683" s="23">
        <f t="shared" si="87"/>
        <v>0</v>
      </c>
    </row>
    <row r="684" spans="1:29" x14ac:dyDescent="0.2">
      <c r="A684" s="364"/>
      <c r="B684" s="364"/>
      <c r="C684" s="165"/>
      <c r="D684" s="165"/>
      <c r="E684" s="165"/>
      <c r="F684" s="195"/>
      <c r="G684" s="165"/>
      <c r="H684" s="165"/>
      <c r="I684" s="165"/>
      <c r="J684" s="165"/>
      <c r="K684" s="77"/>
      <c r="L684" s="77"/>
      <c r="M684" s="82"/>
      <c r="N684" s="196">
        <f>VLOOKUP(M684,'Supporting Documentation'!$A$4:$J$566,10,FALSE)</f>
        <v>0</v>
      </c>
      <c r="O684" s="51"/>
      <c r="P684" s="50"/>
      <c r="Q684" s="157">
        <f>IF(O684="",0,(O684/'PPF Application'!$T$7))</f>
        <v>0</v>
      </c>
      <c r="R684" s="52">
        <f>IF(M684="", 0, (N684/'PPF Application'!$T$7)*O684)</f>
        <v>0</v>
      </c>
      <c r="S684" s="135"/>
      <c r="U684" s="159">
        <f t="shared" si="88"/>
        <v>0</v>
      </c>
      <c r="V684" s="159">
        <f t="shared" si="81"/>
        <v>0</v>
      </c>
      <c r="W684" s="159">
        <f t="shared" si="82"/>
        <v>0</v>
      </c>
      <c r="X684" s="159">
        <f t="shared" si="83"/>
        <v>0</v>
      </c>
      <c r="Y684" s="159">
        <f t="shared" si="84"/>
        <v>0</v>
      </c>
      <c r="Z684" s="11">
        <f t="shared" si="85"/>
        <v>0</v>
      </c>
      <c r="AB684" s="23">
        <f t="shared" si="86"/>
        <v>0</v>
      </c>
      <c r="AC684" s="23">
        <f t="shared" si="87"/>
        <v>0</v>
      </c>
    </row>
    <row r="685" spans="1:29" x14ac:dyDescent="0.2">
      <c r="A685" s="364"/>
      <c r="B685" s="364"/>
      <c r="C685" s="165"/>
      <c r="D685" s="165"/>
      <c r="E685" s="165"/>
      <c r="F685" s="195"/>
      <c r="G685" s="165"/>
      <c r="H685" s="165"/>
      <c r="I685" s="165"/>
      <c r="J685" s="165"/>
      <c r="K685" s="77"/>
      <c r="L685" s="77"/>
      <c r="M685" s="82"/>
      <c r="N685" s="196">
        <f>VLOOKUP(M685,'Supporting Documentation'!$A$4:$J$566,10,FALSE)</f>
        <v>0</v>
      </c>
      <c r="O685" s="51"/>
      <c r="P685" s="50"/>
      <c r="Q685" s="157">
        <f>IF(O685="",0,(O685/'PPF Application'!$T$7))</f>
        <v>0</v>
      </c>
      <c r="R685" s="52">
        <f>IF(M685="", 0, (N685/'PPF Application'!$T$7)*O685)</f>
        <v>0</v>
      </c>
      <c r="S685" s="135"/>
      <c r="U685" s="159">
        <f t="shared" si="88"/>
        <v>0</v>
      </c>
      <c r="V685" s="159">
        <f t="shared" si="81"/>
        <v>0</v>
      </c>
      <c r="W685" s="159">
        <f t="shared" si="82"/>
        <v>0</v>
      </c>
      <c r="X685" s="159">
        <f t="shared" si="83"/>
        <v>0</v>
      </c>
      <c r="Y685" s="159">
        <f t="shared" si="84"/>
        <v>0</v>
      </c>
      <c r="Z685" s="11">
        <f t="shared" si="85"/>
        <v>0</v>
      </c>
      <c r="AB685" s="23">
        <f t="shared" si="86"/>
        <v>0</v>
      </c>
      <c r="AC685" s="23">
        <f t="shared" si="87"/>
        <v>0</v>
      </c>
    </row>
    <row r="686" spans="1:29" x14ac:dyDescent="0.2">
      <c r="A686" s="364"/>
      <c r="B686" s="364"/>
      <c r="C686" s="165"/>
      <c r="D686" s="165"/>
      <c r="E686" s="165"/>
      <c r="F686" s="195"/>
      <c r="G686" s="165"/>
      <c r="H686" s="165"/>
      <c r="I686" s="165"/>
      <c r="J686" s="165"/>
      <c r="K686" s="77"/>
      <c r="L686" s="77"/>
      <c r="M686" s="82"/>
      <c r="N686" s="196">
        <f>VLOOKUP(M686,'Supporting Documentation'!$A$4:$J$566,10,FALSE)</f>
        <v>0</v>
      </c>
      <c r="O686" s="51"/>
      <c r="P686" s="50"/>
      <c r="Q686" s="157">
        <f>IF(O686="",0,(O686/'PPF Application'!$T$7))</f>
        <v>0</v>
      </c>
      <c r="R686" s="52">
        <f>IF(M686="", 0, (N686/'PPF Application'!$T$7)*O686)</f>
        <v>0</v>
      </c>
      <c r="S686" s="135"/>
      <c r="U686" s="159">
        <f t="shared" si="88"/>
        <v>0</v>
      </c>
      <c r="V686" s="159">
        <f t="shared" si="81"/>
        <v>0</v>
      </c>
      <c r="W686" s="159">
        <f t="shared" si="82"/>
        <v>0</v>
      </c>
      <c r="X686" s="159">
        <f t="shared" si="83"/>
        <v>0</v>
      </c>
      <c r="Y686" s="159">
        <f t="shared" si="84"/>
        <v>0</v>
      </c>
      <c r="Z686" s="11">
        <f t="shared" si="85"/>
        <v>0</v>
      </c>
      <c r="AB686" s="23">
        <f t="shared" si="86"/>
        <v>0</v>
      </c>
      <c r="AC686" s="23">
        <f t="shared" si="87"/>
        <v>0</v>
      </c>
    </row>
    <row r="687" spans="1:29" x14ac:dyDescent="0.2">
      <c r="A687" s="364"/>
      <c r="B687" s="364"/>
      <c r="C687" s="165"/>
      <c r="D687" s="165"/>
      <c r="E687" s="165"/>
      <c r="F687" s="195"/>
      <c r="G687" s="165"/>
      <c r="H687" s="165"/>
      <c r="I687" s="165"/>
      <c r="J687" s="165"/>
      <c r="K687" s="77"/>
      <c r="L687" s="77"/>
      <c r="M687" s="82"/>
      <c r="N687" s="196">
        <f>VLOOKUP(M687,'Supporting Documentation'!$A$4:$J$566,10,FALSE)</f>
        <v>0</v>
      </c>
      <c r="O687" s="51"/>
      <c r="P687" s="50"/>
      <c r="Q687" s="157">
        <f>IF(O687="",0,(O687/'PPF Application'!$T$7))</f>
        <v>0</v>
      </c>
      <c r="R687" s="52">
        <f>IF(M687="", 0, (N687/'PPF Application'!$T$7)*O687)</f>
        <v>0</v>
      </c>
      <c r="S687" s="135"/>
      <c r="U687" s="159">
        <f t="shared" si="88"/>
        <v>0</v>
      </c>
      <c r="V687" s="159">
        <f t="shared" si="81"/>
        <v>0</v>
      </c>
      <c r="W687" s="159">
        <f t="shared" si="82"/>
        <v>0</v>
      </c>
      <c r="X687" s="159">
        <f t="shared" si="83"/>
        <v>0</v>
      </c>
      <c r="Y687" s="159">
        <f t="shared" si="84"/>
        <v>0</v>
      </c>
      <c r="Z687" s="11">
        <f t="shared" si="85"/>
        <v>0</v>
      </c>
      <c r="AB687" s="23">
        <f t="shared" si="86"/>
        <v>0</v>
      </c>
      <c r="AC687" s="23">
        <f t="shared" si="87"/>
        <v>0</v>
      </c>
    </row>
    <row r="688" spans="1:29" x14ac:dyDescent="0.2">
      <c r="A688" s="364"/>
      <c r="B688" s="364"/>
      <c r="C688" s="165"/>
      <c r="D688" s="165"/>
      <c r="E688" s="165"/>
      <c r="F688" s="195"/>
      <c r="G688" s="165"/>
      <c r="H688" s="165"/>
      <c r="I688" s="165"/>
      <c r="J688" s="165"/>
      <c r="K688" s="77"/>
      <c r="L688" s="77"/>
      <c r="M688" s="82"/>
      <c r="N688" s="196">
        <f>VLOOKUP(M688,'Supporting Documentation'!$A$4:$J$566,10,FALSE)</f>
        <v>0</v>
      </c>
      <c r="O688" s="51"/>
      <c r="P688" s="50"/>
      <c r="Q688" s="157">
        <f>IF(O688="",0,(O688/'PPF Application'!$T$7))</f>
        <v>0</v>
      </c>
      <c r="R688" s="52">
        <f>IF(M688="", 0, (N688/'PPF Application'!$T$7)*O688)</f>
        <v>0</v>
      </c>
      <c r="S688" s="135"/>
      <c r="U688" s="159">
        <f t="shared" si="88"/>
        <v>0</v>
      </c>
      <c r="V688" s="159">
        <f t="shared" si="81"/>
        <v>0</v>
      </c>
      <c r="W688" s="159">
        <f t="shared" si="82"/>
        <v>0</v>
      </c>
      <c r="X688" s="159">
        <f t="shared" si="83"/>
        <v>0</v>
      </c>
      <c r="Y688" s="159">
        <f t="shared" si="84"/>
        <v>0</v>
      </c>
      <c r="Z688" s="11">
        <f t="shared" si="85"/>
        <v>0</v>
      </c>
      <c r="AB688" s="23">
        <f t="shared" si="86"/>
        <v>0</v>
      </c>
      <c r="AC688" s="23">
        <f t="shared" si="87"/>
        <v>0</v>
      </c>
    </row>
    <row r="689" spans="1:29" x14ac:dyDescent="0.2">
      <c r="A689" s="364"/>
      <c r="B689" s="364"/>
      <c r="C689" s="165"/>
      <c r="D689" s="165"/>
      <c r="E689" s="165"/>
      <c r="F689" s="195"/>
      <c r="G689" s="165"/>
      <c r="H689" s="165"/>
      <c r="I689" s="165"/>
      <c r="J689" s="165"/>
      <c r="K689" s="77"/>
      <c r="L689" s="77"/>
      <c r="M689" s="82"/>
      <c r="N689" s="196">
        <f>VLOOKUP(M689,'Supporting Documentation'!$A$4:$J$566,10,FALSE)</f>
        <v>0</v>
      </c>
      <c r="O689" s="51"/>
      <c r="P689" s="50"/>
      <c r="Q689" s="157">
        <f>IF(O689="",0,(O689/'PPF Application'!$T$7))</f>
        <v>0</v>
      </c>
      <c r="R689" s="52">
        <f>IF(M689="", 0, (N689/'PPF Application'!$T$7)*O689)</f>
        <v>0</v>
      </c>
      <c r="S689" s="135"/>
      <c r="U689" s="159">
        <f t="shared" si="88"/>
        <v>0</v>
      </c>
      <c r="V689" s="159">
        <f t="shared" si="81"/>
        <v>0</v>
      </c>
      <c r="W689" s="159">
        <f t="shared" si="82"/>
        <v>0</v>
      </c>
      <c r="X689" s="159">
        <f t="shared" si="83"/>
        <v>0</v>
      </c>
      <c r="Y689" s="159">
        <f t="shared" si="84"/>
        <v>0</v>
      </c>
      <c r="Z689" s="11">
        <f t="shared" si="85"/>
        <v>0</v>
      </c>
      <c r="AB689" s="23">
        <f t="shared" si="86"/>
        <v>0</v>
      </c>
      <c r="AC689" s="23">
        <f t="shared" si="87"/>
        <v>0</v>
      </c>
    </row>
    <row r="690" spans="1:29" x14ac:dyDescent="0.2">
      <c r="A690" s="364"/>
      <c r="B690" s="364"/>
      <c r="C690" s="165"/>
      <c r="D690" s="165"/>
      <c r="E690" s="165"/>
      <c r="F690" s="195"/>
      <c r="G690" s="165"/>
      <c r="H690" s="165"/>
      <c r="I690" s="165"/>
      <c r="J690" s="165"/>
      <c r="K690" s="77"/>
      <c r="L690" s="77"/>
      <c r="M690" s="82"/>
      <c r="N690" s="196">
        <f>VLOOKUP(M690,'Supporting Documentation'!$A$4:$J$566,10,FALSE)</f>
        <v>0</v>
      </c>
      <c r="O690" s="51"/>
      <c r="P690" s="50"/>
      <c r="Q690" s="157">
        <f>IF(O690="",0,(O690/'PPF Application'!$T$7))</f>
        <v>0</v>
      </c>
      <c r="R690" s="52">
        <f>IF(M690="", 0, (N690/'PPF Application'!$T$7)*O690)</f>
        <v>0</v>
      </c>
      <c r="S690" s="135"/>
      <c r="U690" s="159">
        <f t="shared" si="88"/>
        <v>0</v>
      </c>
      <c r="V690" s="159">
        <f t="shared" si="81"/>
        <v>0</v>
      </c>
      <c r="W690" s="159">
        <f t="shared" si="82"/>
        <v>0</v>
      </c>
      <c r="X690" s="159">
        <f t="shared" si="83"/>
        <v>0</v>
      </c>
      <c r="Y690" s="159">
        <f t="shared" si="84"/>
        <v>0</v>
      </c>
      <c r="Z690" s="11">
        <f t="shared" si="85"/>
        <v>0</v>
      </c>
      <c r="AB690" s="23">
        <f t="shared" si="86"/>
        <v>0</v>
      </c>
      <c r="AC690" s="23">
        <f t="shared" si="87"/>
        <v>0</v>
      </c>
    </row>
    <row r="691" spans="1:29" x14ac:dyDescent="0.2">
      <c r="A691" s="364"/>
      <c r="B691" s="364"/>
      <c r="C691" s="165"/>
      <c r="D691" s="165"/>
      <c r="E691" s="165"/>
      <c r="F691" s="195"/>
      <c r="G691" s="165"/>
      <c r="H691" s="165"/>
      <c r="I691" s="165"/>
      <c r="J691" s="165"/>
      <c r="K691" s="77"/>
      <c r="L691" s="77"/>
      <c r="M691" s="82"/>
      <c r="N691" s="196">
        <f>VLOOKUP(M691,'Supporting Documentation'!$A$4:$J$566,10,FALSE)</f>
        <v>0</v>
      </c>
      <c r="O691" s="51"/>
      <c r="P691" s="50"/>
      <c r="Q691" s="157">
        <f>IF(O691="",0,(O691/'PPF Application'!$T$7))</f>
        <v>0</v>
      </c>
      <c r="R691" s="52">
        <f>IF(M691="", 0, (N691/'PPF Application'!$T$7)*O691)</f>
        <v>0</v>
      </c>
      <c r="S691" s="135"/>
      <c r="U691" s="159">
        <f t="shared" si="88"/>
        <v>0</v>
      </c>
      <c r="V691" s="159">
        <f t="shared" si="81"/>
        <v>0</v>
      </c>
      <c r="W691" s="159">
        <f t="shared" si="82"/>
        <v>0</v>
      </c>
      <c r="X691" s="159">
        <f t="shared" si="83"/>
        <v>0</v>
      </c>
      <c r="Y691" s="159">
        <f t="shared" si="84"/>
        <v>0</v>
      </c>
      <c r="Z691" s="11">
        <f t="shared" si="85"/>
        <v>0</v>
      </c>
      <c r="AB691" s="23">
        <f t="shared" si="86"/>
        <v>0</v>
      </c>
      <c r="AC691" s="23">
        <f t="shared" si="87"/>
        <v>0</v>
      </c>
    </row>
    <row r="692" spans="1:29" x14ac:dyDescent="0.2">
      <c r="A692" s="364"/>
      <c r="B692" s="364"/>
      <c r="C692" s="165"/>
      <c r="D692" s="165"/>
      <c r="E692" s="165"/>
      <c r="F692" s="195"/>
      <c r="G692" s="165"/>
      <c r="H692" s="165"/>
      <c r="I692" s="165"/>
      <c r="J692" s="165"/>
      <c r="K692" s="77"/>
      <c r="L692" s="77"/>
      <c r="M692" s="82"/>
      <c r="N692" s="196">
        <f>VLOOKUP(M692,'Supporting Documentation'!$A$4:$J$566,10,FALSE)</f>
        <v>0</v>
      </c>
      <c r="O692" s="51"/>
      <c r="P692" s="50"/>
      <c r="Q692" s="157">
        <f>IF(O692="",0,(O692/'PPF Application'!$T$7))</f>
        <v>0</v>
      </c>
      <c r="R692" s="52">
        <f>IF(M692="", 0, (N692/'PPF Application'!$T$7)*O692)</f>
        <v>0</v>
      </c>
      <c r="S692" s="135"/>
      <c r="U692" s="159">
        <f t="shared" si="88"/>
        <v>0</v>
      </c>
      <c r="V692" s="159">
        <f t="shared" si="81"/>
        <v>0</v>
      </c>
      <c r="W692" s="159">
        <f t="shared" si="82"/>
        <v>0</v>
      </c>
      <c r="X692" s="159">
        <f t="shared" si="83"/>
        <v>0</v>
      </c>
      <c r="Y692" s="159">
        <f t="shared" si="84"/>
        <v>0</v>
      </c>
      <c r="Z692" s="11">
        <f t="shared" si="85"/>
        <v>0</v>
      </c>
      <c r="AB692" s="23">
        <f t="shared" si="86"/>
        <v>0</v>
      </c>
      <c r="AC692" s="23">
        <f t="shared" si="87"/>
        <v>0</v>
      </c>
    </row>
    <row r="693" spans="1:29" x14ac:dyDescent="0.2">
      <c r="A693" s="364"/>
      <c r="B693" s="364"/>
      <c r="C693" s="165"/>
      <c r="D693" s="165"/>
      <c r="E693" s="165"/>
      <c r="F693" s="195"/>
      <c r="G693" s="165"/>
      <c r="H693" s="165"/>
      <c r="I693" s="165"/>
      <c r="J693" s="165"/>
      <c r="K693" s="77"/>
      <c r="L693" s="77"/>
      <c r="M693" s="82"/>
      <c r="N693" s="196">
        <f>VLOOKUP(M693,'Supporting Documentation'!$A$4:$J$566,10,FALSE)</f>
        <v>0</v>
      </c>
      <c r="O693" s="51"/>
      <c r="P693" s="50"/>
      <c r="Q693" s="157">
        <f>IF(O693="",0,(O693/'PPF Application'!$T$7))</f>
        <v>0</v>
      </c>
      <c r="R693" s="52">
        <f>IF(M693="", 0, (N693/'PPF Application'!$T$7)*O693)</f>
        <v>0</v>
      </c>
      <c r="S693" s="135"/>
      <c r="U693" s="159">
        <f t="shared" si="88"/>
        <v>0</v>
      </c>
      <c r="V693" s="159">
        <f t="shared" si="81"/>
        <v>0</v>
      </c>
      <c r="W693" s="159">
        <f t="shared" si="82"/>
        <v>0</v>
      </c>
      <c r="X693" s="159">
        <f t="shared" si="83"/>
        <v>0</v>
      </c>
      <c r="Y693" s="159">
        <f t="shared" si="84"/>
        <v>0</v>
      </c>
      <c r="Z693" s="11">
        <f t="shared" si="85"/>
        <v>0</v>
      </c>
      <c r="AB693" s="23">
        <f t="shared" si="86"/>
        <v>0</v>
      </c>
      <c r="AC693" s="23">
        <f t="shared" si="87"/>
        <v>0</v>
      </c>
    </row>
    <row r="694" spans="1:29" x14ac:dyDescent="0.2">
      <c r="A694" s="364"/>
      <c r="B694" s="364"/>
      <c r="C694" s="165"/>
      <c r="D694" s="165"/>
      <c r="E694" s="165"/>
      <c r="F694" s="195"/>
      <c r="G694" s="165"/>
      <c r="H694" s="165"/>
      <c r="I694" s="165"/>
      <c r="J694" s="165"/>
      <c r="K694" s="77"/>
      <c r="L694" s="77"/>
      <c r="M694" s="82"/>
      <c r="N694" s="196">
        <f>VLOOKUP(M694,'Supporting Documentation'!$A$4:$J$566,10,FALSE)</f>
        <v>0</v>
      </c>
      <c r="O694" s="51"/>
      <c r="P694" s="50"/>
      <c r="Q694" s="157">
        <f>IF(O694="",0,(O694/'PPF Application'!$T$7))</f>
        <v>0</v>
      </c>
      <c r="R694" s="52">
        <f>IF(M694="", 0, (N694/'PPF Application'!$T$7)*O694)</f>
        <v>0</v>
      </c>
      <c r="S694" s="135"/>
      <c r="U694" s="159">
        <f t="shared" si="88"/>
        <v>0</v>
      </c>
      <c r="V694" s="159">
        <f t="shared" si="81"/>
        <v>0</v>
      </c>
      <c r="W694" s="159">
        <f t="shared" si="82"/>
        <v>0</v>
      </c>
      <c r="X694" s="159">
        <f t="shared" si="83"/>
        <v>0</v>
      </c>
      <c r="Y694" s="159">
        <f t="shared" si="84"/>
        <v>0</v>
      </c>
      <c r="Z694" s="11">
        <f t="shared" si="85"/>
        <v>0</v>
      </c>
      <c r="AB694" s="23">
        <f t="shared" si="86"/>
        <v>0</v>
      </c>
      <c r="AC694" s="23">
        <f t="shared" si="87"/>
        <v>0</v>
      </c>
    </row>
    <row r="695" spans="1:29" x14ac:dyDescent="0.2">
      <c r="A695" s="364"/>
      <c r="B695" s="364"/>
      <c r="C695" s="165"/>
      <c r="D695" s="165"/>
      <c r="E695" s="165"/>
      <c r="F695" s="195"/>
      <c r="G695" s="165"/>
      <c r="H695" s="165"/>
      <c r="I695" s="165"/>
      <c r="J695" s="165"/>
      <c r="K695" s="77"/>
      <c r="L695" s="77"/>
      <c r="M695" s="82"/>
      <c r="N695" s="196">
        <f>VLOOKUP(M695,'Supporting Documentation'!$A$4:$J$566,10,FALSE)</f>
        <v>0</v>
      </c>
      <c r="O695" s="51"/>
      <c r="P695" s="50"/>
      <c r="Q695" s="157">
        <f>IF(O695="",0,(O695/'PPF Application'!$T$7))</f>
        <v>0</v>
      </c>
      <c r="R695" s="52">
        <f>IF(M695="", 0, (N695/'PPF Application'!$T$7)*O695)</f>
        <v>0</v>
      </c>
      <c r="S695" s="135"/>
      <c r="U695" s="159">
        <f t="shared" si="88"/>
        <v>0</v>
      </c>
      <c r="V695" s="159">
        <f t="shared" si="81"/>
        <v>0</v>
      </c>
      <c r="W695" s="159">
        <f t="shared" si="82"/>
        <v>0</v>
      </c>
      <c r="X695" s="159">
        <f t="shared" si="83"/>
        <v>0</v>
      </c>
      <c r="Y695" s="159">
        <f t="shared" si="84"/>
        <v>0</v>
      </c>
      <c r="Z695" s="11">
        <f t="shared" si="85"/>
        <v>0</v>
      </c>
      <c r="AB695" s="23">
        <f t="shared" si="86"/>
        <v>0</v>
      </c>
      <c r="AC695" s="23">
        <f t="shared" si="87"/>
        <v>0</v>
      </c>
    </row>
    <row r="696" spans="1:29" x14ac:dyDescent="0.2">
      <c r="A696" s="364"/>
      <c r="B696" s="364"/>
      <c r="C696" s="165"/>
      <c r="D696" s="165"/>
      <c r="E696" s="165"/>
      <c r="F696" s="195"/>
      <c r="G696" s="165"/>
      <c r="H696" s="165"/>
      <c r="I696" s="165"/>
      <c r="J696" s="165"/>
      <c r="K696" s="77"/>
      <c r="L696" s="77"/>
      <c r="M696" s="82"/>
      <c r="N696" s="196">
        <f>VLOOKUP(M696,'Supporting Documentation'!$A$4:$J$566,10,FALSE)</f>
        <v>0</v>
      </c>
      <c r="O696" s="51"/>
      <c r="P696" s="50"/>
      <c r="Q696" s="157">
        <f>IF(O696="",0,(O696/'PPF Application'!$T$7))</f>
        <v>0</v>
      </c>
      <c r="R696" s="52">
        <f>IF(M696="", 0, (N696/'PPF Application'!$T$7)*O696)</f>
        <v>0</v>
      </c>
      <c r="S696" s="135"/>
      <c r="U696" s="159">
        <f t="shared" si="88"/>
        <v>0</v>
      </c>
      <c r="V696" s="159">
        <f t="shared" si="81"/>
        <v>0</v>
      </c>
      <c r="W696" s="159">
        <f t="shared" si="82"/>
        <v>0</v>
      </c>
      <c r="X696" s="159">
        <f t="shared" si="83"/>
        <v>0</v>
      </c>
      <c r="Y696" s="159">
        <f t="shared" si="84"/>
        <v>0</v>
      </c>
      <c r="Z696" s="11">
        <f t="shared" si="85"/>
        <v>0</v>
      </c>
      <c r="AB696" s="23">
        <f t="shared" si="86"/>
        <v>0</v>
      </c>
      <c r="AC696" s="23">
        <f t="shared" si="87"/>
        <v>0</v>
      </c>
    </row>
    <row r="697" spans="1:29" x14ac:dyDescent="0.2">
      <c r="A697" s="364"/>
      <c r="B697" s="364"/>
      <c r="C697" s="165"/>
      <c r="D697" s="165"/>
      <c r="E697" s="165"/>
      <c r="F697" s="195"/>
      <c r="G697" s="165"/>
      <c r="H697" s="165"/>
      <c r="I697" s="165"/>
      <c r="J697" s="165"/>
      <c r="K697" s="77"/>
      <c r="L697" s="77"/>
      <c r="M697" s="82"/>
      <c r="N697" s="196">
        <f>VLOOKUP(M697,'Supporting Documentation'!$A$4:$J$566,10,FALSE)</f>
        <v>0</v>
      </c>
      <c r="O697" s="51"/>
      <c r="P697" s="50"/>
      <c r="Q697" s="157">
        <f>IF(O697="",0,(O697/'PPF Application'!$T$7))</f>
        <v>0</v>
      </c>
      <c r="R697" s="52">
        <f>IF(M697="", 0, (N697/'PPF Application'!$T$7)*O697)</f>
        <v>0</v>
      </c>
      <c r="S697" s="135"/>
      <c r="U697" s="159">
        <f t="shared" si="88"/>
        <v>0</v>
      </c>
      <c r="V697" s="159">
        <f t="shared" si="81"/>
        <v>0</v>
      </c>
      <c r="W697" s="159">
        <f t="shared" si="82"/>
        <v>0</v>
      </c>
      <c r="X697" s="159">
        <f t="shared" si="83"/>
        <v>0</v>
      </c>
      <c r="Y697" s="159">
        <f t="shared" si="84"/>
        <v>0</v>
      </c>
      <c r="Z697" s="11">
        <f t="shared" si="85"/>
        <v>0</v>
      </c>
      <c r="AB697" s="23">
        <f t="shared" si="86"/>
        <v>0</v>
      </c>
      <c r="AC697" s="23">
        <f t="shared" si="87"/>
        <v>0</v>
      </c>
    </row>
    <row r="698" spans="1:29" x14ac:dyDescent="0.2">
      <c r="A698" s="364"/>
      <c r="B698" s="364"/>
      <c r="C698" s="165"/>
      <c r="D698" s="165"/>
      <c r="E698" s="165"/>
      <c r="F698" s="195"/>
      <c r="G698" s="165"/>
      <c r="H698" s="165"/>
      <c r="I698" s="165"/>
      <c r="J698" s="165"/>
      <c r="K698" s="77"/>
      <c r="L698" s="77"/>
      <c r="M698" s="82"/>
      <c r="N698" s="196">
        <f>VLOOKUP(M698,'Supporting Documentation'!$A$4:$J$566,10,FALSE)</f>
        <v>0</v>
      </c>
      <c r="O698" s="51"/>
      <c r="P698" s="50"/>
      <c r="Q698" s="157">
        <f>IF(O698="",0,(O698/'PPF Application'!$T$7))</f>
        <v>0</v>
      </c>
      <c r="R698" s="52">
        <f>IF(M698="", 0, (N698/'PPF Application'!$T$7)*O698)</f>
        <v>0</v>
      </c>
      <c r="S698" s="135"/>
      <c r="U698" s="159">
        <f t="shared" si="88"/>
        <v>0</v>
      </c>
      <c r="V698" s="159">
        <f t="shared" si="81"/>
        <v>0</v>
      </c>
      <c r="W698" s="159">
        <f t="shared" si="82"/>
        <v>0</v>
      </c>
      <c r="X698" s="159">
        <f t="shared" si="83"/>
        <v>0</v>
      </c>
      <c r="Y698" s="159">
        <f t="shared" si="84"/>
        <v>0</v>
      </c>
      <c r="Z698" s="11">
        <f t="shared" si="85"/>
        <v>0</v>
      </c>
      <c r="AB698" s="23">
        <f t="shared" si="86"/>
        <v>0</v>
      </c>
      <c r="AC698" s="23">
        <f t="shared" si="87"/>
        <v>0</v>
      </c>
    </row>
    <row r="699" spans="1:29" x14ac:dyDescent="0.2">
      <c r="A699" s="364"/>
      <c r="B699" s="364"/>
      <c r="C699" s="165"/>
      <c r="D699" s="165"/>
      <c r="E699" s="165"/>
      <c r="F699" s="195"/>
      <c r="G699" s="165"/>
      <c r="H699" s="165"/>
      <c r="I699" s="165"/>
      <c r="J699" s="165"/>
      <c r="K699" s="77"/>
      <c r="L699" s="77"/>
      <c r="M699" s="82"/>
      <c r="N699" s="196">
        <f>VLOOKUP(M699,'Supporting Documentation'!$A$4:$J$566,10,FALSE)</f>
        <v>0</v>
      </c>
      <c r="O699" s="51"/>
      <c r="P699" s="50"/>
      <c r="Q699" s="157">
        <f>IF(O699="",0,(O699/'PPF Application'!$T$7))</f>
        <v>0</v>
      </c>
      <c r="R699" s="52">
        <f>IF(M699="", 0, (N699/'PPF Application'!$T$7)*O699)</f>
        <v>0</v>
      </c>
      <c r="S699" s="135"/>
      <c r="U699" s="159">
        <f t="shared" si="88"/>
        <v>0</v>
      </c>
      <c r="V699" s="159">
        <f t="shared" si="81"/>
        <v>0</v>
      </c>
      <c r="W699" s="159">
        <f t="shared" si="82"/>
        <v>0</v>
      </c>
      <c r="X699" s="159">
        <f t="shared" si="83"/>
        <v>0</v>
      </c>
      <c r="Y699" s="159">
        <f t="shared" si="84"/>
        <v>0</v>
      </c>
      <c r="Z699" s="11">
        <f t="shared" si="85"/>
        <v>0</v>
      </c>
      <c r="AB699" s="23">
        <f t="shared" si="86"/>
        <v>0</v>
      </c>
      <c r="AC699" s="23">
        <f t="shared" si="87"/>
        <v>0</v>
      </c>
    </row>
    <row r="700" spans="1:29" x14ac:dyDescent="0.2">
      <c r="A700" s="364"/>
      <c r="B700" s="364"/>
      <c r="C700" s="165"/>
      <c r="D700" s="165"/>
      <c r="E700" s="165"/>
      <c r="F700" s="195"/>
      <c r="G700" s="165"/>
      <c r="H700" s="165"/>
      <c r="I700" s="165"/>
      <c r="J700" s="165"/>
      <c r="K700" s="77"/>
      <c r="L700" s="77"/>
      <c r="M700" s="82"/>
      <c r="N700" s="196">
        <f>VLOOKUP(M700,'Supporting Documentation'!$A$4:$J$566,10,FALSE)</f>
        <v>0</v>
      </c>
      <c r="O700" s="51"/>
      <c r="P700" s="50"/>
      <c r="Q700" s="157">
        <f>IF(O700="",0,(O700/'PPF Application'!$T$7))</f>
        <v>0</v>
      </c>
      <c r="R700" s="52">
        <f>IF(M700="", 0, (N700/'PPF Application'!$T$7)*O700)</f>
        <v>0</v>
      </c>
      <c r="S700" s="135"/>
      <c r="U700" s="159">
        <f t="shared" si="88"/>
        <v>0</v>
      </c>
      <c r="V700" s="159">
        <f t="shared" si="81"/>
        <v>0</v>
      </c>
      <c r="W700" s="159">
        <f t="shared" si="82"/>
        <v>0</v>
      </c>
      <c r="X700" s="159">
        <f t="shared" si="83"/>
        <v>0</v>
      </c>
      <c r="Y700" s="159">
        <f t="shared" si="84"/>
        <v>0</v>
      </c>
      <c r="Z700" s="11">
        <f t="shared" si="85"/>
        <v>0</v>
      </c>
      <c r="AB700" s="23">
        <f t="shared" si="86"/>
        <v>0</v>
      </c>
      <c r="AC700" s="23">
        <f t="shared" si="87"/>
        <v>0</v>
      </c>
    </row>
    <row r="701" spans="1:29" x14ac:dyDescent="0.2">
      <c r="A701" s="364"/>
      <c r="B701" s="364"/>
      <c r="C701" s="165"/>
      <c r="D701" s="165"/>
      <c r="E701" s="165"/>
      <c r="F701" s="195"/>
      <c r="G701" s="165"/>
      <c r="H701" s="165"/>
      <c r="I701" s="165"/>
      <c r="J701" s="165"/>
      <c r="K701" s="77"/>
      <c r="L701" s="77"/>
      <c r="M701" s="82"/>
      <c r="N701" s="196">
        <f>VLOOKUP(M701,'Supporting Documentation'!$A$4:$J$566,10,FALSE)</f>
        <v>0</v>
      </c>
      <c r="O701" s="51"/>
      <c r="P701" s="50"/>
      <c r="Q701" s="157">
        <f>IF(O701="",0,(O701/'PPF Application'!$T$7))</f>
        <v>0</v>
      </c>
      <c r="R701" s="52">
        <f>IF(M701="", 0, (N701/'PPF Application'!$T$7)*O701)</f>
        <v>0</v>
      </c>
      <c r="S701" s="135"/>
      <c r="U701" s="159">
        <f t="shared" si="88"/>
        <v>0</v>
      </c>
      <c r="V701" s="159">
        <f t="shared" si="81"/>
        <v>0</v>
      </c>
      <c r="W701" s="159">
        <f t="shared" si="82"/>
        <v>0</v>
      </c>
      <c r="X701" s="159">
        <f t="shared" si="83"/>
        <v>0</v>
      </c>
      <c r="Y701" s="159">
        <f t="shared" si="84"/>
        <v>0</v>
      </c>
      <c r="Z701" s="11">
        <f t="shared" si="85"/>
        <v>0</v>
      </c>
      <c r="AB701" s="23">
        <f t="shared" si="86"/>
        <v>0</v>
      </c>
      <c r="AC701" s="23">
        <f t="shared" si="87"/>
        <v>0</v>
      </c>
    </row>
    <row r="702" spans="1:29" x14ac:dyDescent="0.2">
      <c r="A702" s="364"/>
      <c r="B702" s="364"/>
      <c r="C702" s="165"/>
      <c r="D702" s="165"/>
      <c r="E702" s="165"/>
      <c r="F702" s="195"/>
      <c r="G702" s="165"/>
      <c r="H702" s="165"/>
      <c r="I702" s="165"/>
      <c r="J702" s="165"/>
      <c r="K702" s="77"/>
      <c r="L702" s="77"/>
      <c r="M702" s="82"/>
      <c r="N702" s="196">
        <f>VLOOKUP(M702,'Supporting Documentation'!$A$4:$J$566,10,FALSE)</f>
        <v>0</v>
      </c>
      <c r="O702" s="51"/>
      <c r="P702" s="50"/>
      <c r="Q702" s="157">
        <f>IF(O702="",0,(O702/'PPF Application'!$T$7))</f>
        <v>0</v>
      </c>
      <c r="R702" s="52">
        <f>IF(M702="", 0, (N702/'PPF Application'!$T$7)*O702)</f>
        <v>0</v>
      </c>
      <c r="S702" s="135"/>
      <c r="U702" s="159">
        <f t="shared" si="88"/>
        <v>0</v>
      </c>
      <c r="V702" s="159">
        <f t="shared" si="81"/>
        <v>0</v>
      </c>
      <c r="W702" s="159">
        <f t="shared" si="82"/>
        <v>0</v>
      </c>
      <c r="X702" s="159">
        <f t="shared" si="83"/>
        <v>0</v>
      </c>
      <c r="Y702" s="159">
        <f t="shared" si="84"/>
        <v>0</v>
      </c>
      <c r="Z702" s="11">
        <f t="shared" si="85"/>
        <v>0</v>
      </c>
      <c r="AB702" s="23">
        <f t="shared" si="86"/>
        <v>0</v>
      </c>
      <c r="AC702" s="23">
        <f t="shared" si="87"/>
        <v>0</v>
      </c>
    </row>
    <row r="703" spans="1:29" x14ac:dyDescent="0.2">
      <c r="A703" s="364"/>
      <c r="B703" s="364"/>
      <c r="C703" s="165"/>
      <c r="D703" s="165"/>
      <c r="E703" s="165"/>
      <c r="F703" s="195"/>
      <c r="G703" s="165"/>
      <c r="H703" s="165"/>
      <c r="I703" s="165"/>
      <c r="J703" s="165"/>
      <c r="K703" s="77"/>
      <c r="L703" s="77"/>
      <c r="M703" s="82"/>
      <c r="N703" s="196">
        <f>VLOOKUP(M703,'Supporting Documentation'!$A$4:$J$566,10,FALSE)</f>
        <v>0</v>
      </c>
      <c r="O703" s="51"/>
      <c r="P703" s="50"/>
      <c r="Q703" s="157">
        <f>IF(O703="",0,(O703/'PPF Application'!$T$7))</f>
        <v>0</v>
      </c>
      <c r="R703" s="52">
        <f>IF(M703="", 0, (N703/'PPF Application'!$T$7)*O703)</f>
        <v>0</v>
      </c>
      <c r="S703" s="135"/>
      <c r="U703" s="159">
        <f t="shared" si="88"/>
        <v>0</v>
      </c>
      <c r="V703" s="159">
        <f t="shared" si="81"/>
        <v>0</v>
      </c>
      <c r="W703" s="159">
        <f t="shared" si="82"/>
        <v>0</v>
      </c>
      <c r="X703" s="159">
        <f t="shared" si="83"/>
        <v>0</v>
      </c>
      <c r="Y703" s="159">
        <f t="shared" si="84"/>
        <v>0</v>
      </c>
      <c r="Z703" s="11">
        <f t="shared" si="85"/>
        <v>0</v>
      </c>
      <c r="AB703" s="23">
        <f t="shared" si="86"/>
        <v>0</v>
      </c>
      <c r="AC703" s="23">
        <f t="shared" si="87"/>
        <v>0</v>
      </c>
    </row>
    <row r="704" spans="1:29" x14ac:dyDescent="0.2">
      <c r="A704" s="364"/>
      <c r="B704" s="364"/>
      <c r="C704" s="165"/>
      <c r="D704" s="165"/>
      <c r="E704" s="165"/>
      <c r="F704" s="195"/>
      <c r="G704" s="165"/>
      <c r="H704" s="165"/>
      <c r="I704" s="165"/>
      <c r="J704" s="165"/>
      <c r="K704" s="77"/>
      <c r="L704" s="77"/>
      <c r="M704" s="82"/>
      <c r="N704" s="196">
        <f>VLOOKUP(M704,'Supporting Documentation'!$A$4:$J$566,10,FALSE)</f>
        <v>0</v>
      </c>
      <c r="O704" s="51"/>
      <c r="P704" s="50"/>
      <c r="Q704" s="157">
        <f>IF(O704="",0,(O704/'PPF Application'!$T$7))</f>
        <v>0</v>
      </c>
      <c r="R704" s="52">
        <f>IF(M704="", 0, (N704/'PPF Application'!$T$7)*O704)</f>
        <v>0</v>
      </c>
      <c r="S704" s="135"/>
      <c r="U704" s="159">
        <f t="shared" si="88"/>
        <v>0</v>
      </c>
      <c r="V704" s="159">
        <f t="shared" si="81"/>
        <v>0</v>
      </c>
      <c r="W704" s="159">
        <f t="shared" si="82"/>
        <v>0</v>
      </c>
      <c r="X704" s="159">
        <f t="shared" si="83"/>
        <v>0</v>
      </c>
      <c r="Y704" s="159">
        <f t="shared" si="84"/>
        <v>0</v>
      </c>
      <c r="Z704" s="11">
        <f t="shared" si="85"/>
        <v>0</v>
      </c>
      <c r="AB704" s="23">
        <f t="shared" si="86"/>
        <v>0</v>
      </c>
      <c r="AC704" s="23">
        <f t="shared" si="87"/>
        <v>0</v>
      </c>
    </row>
    <row r="705" spans="1:29" x14ac:dyDescent="0.2">
      <c r="A705" s="364"/>
      <c r="B705" s="364"/>
      <c r="C705" s="165"/>
      <c r="D705" s="165"/>
      <c r="E705" s="165"/>
      <c r="F705" s="195"/>
      <c r="G705" s="165"/>
      <c r="H705" s="165"/>
      <c r="I705" s="165"/>
      <c r="J705" s="165"/>
      <c r="K705" s="77"/>
      <c r="L705" s="77"/>
      <c r="M705" s="82"/>
      <c r="N705" s="196">
        <f>VLOOKUP(M705,'Supporting Documentation'!$A$4:$J$566,10,FALSE)</f>
        <v>0</v>
      </c>
      <c r="O705" s="51"/>
      <c r="P705" s="50"/>
      <c r="Q705" s="157">
        <f>IF(O705="",0,(O705/'PPF Application'!$T$7))</f>
        <v>0</v>
      </c>
      <c r="R705" s="52">
        <f>IF(M705="", 0, (N705/'PPF Application'!$T$7)*O705)</f>
        <v>0</v>
      </c>
      <c r="S705" s="135"/>
      <c r="U705" s="159">
        <f t="shared" si="88"/>
        <v>0</v>
      </c>
      <c r="V705" s="159">
        <f t="shared" si="81"/>
        <v>0</v>
      </c>
      <c r="W705" s="159">
        <f t="shared" si="82"/>
        <v>0</v>
      </c>
      <c r="X705" s="159">
        <f t="shared" si="83"/>
        <v>0</v>
      </c>
      <c r="Y705" s="159">
        <f t="shared" si="84"/>
        <v>0</v>
      </c>
      <c r="Z705" s="11">
        <f t="shared" si="85"/>
        <v>0</v>
      </c>
      <c r="AB705" s="23">
        <f t="shared" si="86"/>
        <v>0</v>
      </c>
      <c r="AC705" s="23">
        <f t="shared" si="87"/>
        <v>0</v>
      </c>
    </row>
    <row r="706" spans="1:29" x14ac:dyDescent="0.2">
      <c r="A706" s="364"/>
      <c r="B706" s="364"/>
      <c r="C706" s="165"/>
      <c r="D706" s="165"/>
      <c r="E706" s="165"/>
      <c r="F706" s="195"/>
      <c r="G706" s="165"/>
      <c r="H706" s="165"/>
      <c r="I706" s="165"/>
      <c r="J706" s="165"/>
      <c r="K706" s="77"/>
      <c r="L706" s="77"/>
      <c r="M706" s="82"/>
      <c r="N706" s="196">
        <f>VLOOKUP(M706,'Supporting Documentation'!$A$4:$J$566,10,FALSE)</f>
        <v>0</v>
      </c>
      <c r="O706" s="51"/>
      <c r="P706" s="50"/>
      <c r="Q706" s="157">
        <f>IF(O706="",0,(O706/'PPF Application'!$T$7))</f>
        <v>0</v>
      </c>
      <c r="R706" s="52">
        <f>IF(M706="", 0, (N706/'PPF Application'!$T$7)*O706)</f>
        <v>0</v>
      </c>
      <c r="S706" s="135"/>
      <c r="U706" s="159">
        <f t="shared" si="88"/>
        <v>0</v>
      </c>
      <c r="V706" s="159">
        <f t="shared" si="81"/>
        <v>0</v>
      </c>
      <c r="W706" s="159">
        <f t="shared" si="82"/>
        <v>0</v>
      </c>
      <c r="X706" s="159">
        <f t="shared" si="83"/>
        <v>0</v>
      </c>
      <c r="Y706" s="159">
        <f t="shared" si="84"/>
        <v>0</v>
      </c>
      <c r="Z706" s="11">
        <f t="shared" si="85"/>
        <v>0</v>
      </c>
      <c r="AB706" s="23">
        <f t="shared" si="86"/>
        <v>0</v>
      </c>
      <c r="AC706" s="23">
        <f t="shared" si="87"/>
        <v>0</v>
      </c>
    </row>
    <row r="707" spans="1:29" x14ac:dyDescent="0.2">
      <c r="A707" s="364"/>
      <c r="B707" s="364"/>
      <c r="C707" s="165"/>
      <c r="D707" s="165"/>
      <c r="E707" s="165"/>
      <c r="F707" s="195"/>
      <c r="G707" s="165"/>
      <c r="H707" s="165"/>
      <c r="I707" s="165"/>
      <c r="J707" s="165"/>
      <c r="K707" s="77"/>
      <c r="L707" s="77"/>
      <c r="M707" s="82"/>
      <c r="N707" s="196">
        <f>VLOOKUP(M707,'Supporting Documentation'!$A$4:$J$566,10,FALSE)</f>
        <v>0</v>
      </c>
      <c r="O707" s="51"/>
      <c r="P707" s="50"/>
      <c r="Q707" s="157">
        <f>IF(O707="",0,(O707/'PPF Application'!$T$7))</f>
        <v>0</v>
      </c>
      <c r="R707" s="52">
        <f>IF(M707="", 0, (N707/'PPF Application'!$T$7)*O707)</f>
        <v>0</v>
      </c>
      <c r="S707" s="135"/>
      <c r="U707" s="159">
        <f t="shared" si="88"/>
        <v>0</v>
      </c>
      <c r="V707" s="159">
        <f t="shared" si="81"/>
        <v>0</v>
      </c>
      <c r="W707" s="159">
        <f t="shared" si="82"/>
        <v>0</v>
      </c>
      <c r="X707" s="159">
        <f t="shared" si="83"/>
        <v>0</v>
      </c>
      <c r="Y707" s="159">
        <f t="shared" si="84"/>
        <v>0</v>
      </c>
      <c r="Z707" s="11">
        <f t="shared" si="85"/>
        <v>0</v>
      </c>
      <c r="AB707" s="23">
        <f t="shared" si="86"/>
        <v>0</v>
      </c>
      <c r="AC707" s="23">
        <f t="shared" si="87"/>
        <v>0</v>
      </c>
    </row>
    <row r="708" spans="1:29" x14ac:dyDescent="0.2">
      <c r="A708" s="364"/>
      <c r="B708" s="364"/>
      <c r="C708" s="165"/>
      <c r="D708" s="165"/>
      <c r="E708" s="165"/>
      <c r="F708" s="195"/>
      <c r="G708" s="165"/>
      <c r="H708" s="165"/>
      <c r="I708" s="165"/>
      <c r="J708" s="165"/>
      <c r="K708" s="77"/>
      <c r="L708" s="77"/>
      <c r="M708" s="82"/>
      <c r="N708" s="196">
        <f>VLOOKUP(M708,'Supporting Documentation'!$A$4:$J$566,10,FALSE)</f>
        <v>0</v>
      </c>
      <c r="O708" s="51"/>
      <c r="P708" s="50"/>
      <c r="Q708" s="157">
        <f>IF(O708="",0,(O708/'PPF Application'!$T$7))</f>
        <v>0</v>
      </c>
      <c r="R708" s="52">
        <f>IF(M708="", 0, (N708/'PPF Application'!$T$7)*O708)</f>
        <v>0</v>
      </c>
      <c r="S708" s="135"/>
      <c r="U708" s="159">
        <f t="shared" si="88"/>
        <v>0</v>
      </c>
      <c r="V708" s="159">
        <f t="shared" si="81"/>
        <v>0</v>
      </c>
      <c r="W708" s="159">
        <f t="shared" si="82"/>
        <v>0</v>
      </c>
      <c r="X708" s="159">
        <f t="shared" si="83"/>
        <v>0</v>
      </c>
      <c r="Y708" s="159">
        <f t="shared" si="84"/>
        <v>0</v>
      </c>
      <c r="Z708" s="11">
        <f t="shared" si="85"/>
        <v>0</v>
      </c>
      <c r="AB708" s="23">
        <f t="shared" si="86"/>
        <v>0</v>
      </c>
      <c r="AC708" s="23">
        <f t="shared" si="87"/>
        <v>0</v>
      </c>
    </row>
    <row r="709" spans="1:29" x14ac:dyDescent="0.2">
      <c r="A709" s="364"/>
      <c r="B709" s="364"/>
      <c r="C709" s="165"/>
      <c r="D709" s="165"/>
      <c r="E709" s="165"/>
      <c r="F709" s="195"/>
      <c r="G709" s="165"/>
      <c r="H709" s="165"/>
      <c r="I709" s="165"/>
      <c r="J709" s="165"/>
      <c r="K709" s="77"/>
      <c r="L709" s="77"/>
      <c r="M709" s="82"/>
      <c r="N709" s="196">
        <f>VLOOKUP(M709,'Supporting Documentation'!$A$4:$J$566,10,FALSE)</f>
        <v>0</v>
      </c>
      <c r="O709" s="51"/>
      <c r="P709" s="50"/>
      <c r="Q709" s="157">
        <f>IF(O709="",0,(O709/'PPF Application'!$T$7))</f>
        <v>0</v>
      </c>
      <c r="R709" s="52">
        <f>IF(M709="", 0, (N709/'PPF Application'!$T$7)*O709)</f>
        <v>0</v>
      </c>
      <c r="S709" s="135"/>
      <c r="U709" s="159">
        <f t="shared" si="88"/>
        <v>0</v>
      </c>
      <c r="V709" s="159">
        <f t="shared" si="81"/>
        <v>0</v>
      </c>
      <c r="W709" s="159">
        <f t="shared" si="82"/>
        <v>0</v>
      </c>
      <c r="X709" s="159">
        <f t="shared" si="83"/>
        <v>0</v>
      </c>
      <c r="Y709" s="159">
        <f t="shared" si="84"/>
        <v>0</v>
      </c>
      <c r="Z709" s="11">
        <f t="shared" si="85"/>
        <v>0</v>
      </c>
      <c r="AB709" s="23">
        <f t="shared" si="86"/>
        <v>0</v>
      </c>
      <c r="AC709" s="23">
        <f t="shared" si="87"/>
        <v>0</v>
      </c>
    </row>
    <row r="710" spans="1:29" x14ac:dyDescent="0.2">
      <c r="A710" s="364"/>
      <c r="B710" s="364"/>
      <c r="C710" s="165"/>
      <c r="D710" s="165"/>
      <c r="E710" s="165"/>
      <c r="F710" s="195"/>
      <c r="G710" s="165"/>
      <c r="H710" s="165"/>
      <c r="I710" s="165"/>
      <c r="J710" s="165"/>
      <c r="K710" s="77"/>
      <c r="L710" s="77"/>
      <c r="M710" s="82"/>
      <c r="N710" s="196">
        <f>VLOOKUP(M710,'Supporting Documentation'!$A$4:$J$566,10,FALSE)</f>
        <v>0</v>
      </c>
      <c r="O710" s="51"/>
      <c r="P710" s="50"/>
      <c r="Q710" s="157">
        <f>IF(O710="",0,(O710/'PPF Application'!$T$7))</f>
        <v>0</v>
      </c>
      <c r="R710" s="52">
        <f>IF(M710="", 0, (N710/'PPF Application'!$T$7)*O710)</f>
        <v>0</v>
      </c>
      <c r="S710" s="135"/>
      <c r="U710" s="159">
        <f t="shared" si="88"/>
        <v>0</v>
      </c>
      <c r="V710" s="159">
        <f t="shared" ref="V710:V773" si="89">IF(AND(C710="x",G710="x"),1,0)</f>
        <v>0</v>
      </c>
      <c r="W710" s="159">
        <f t="shared" ref="W710:W773" si="90">IF(AND(D710="x",G710="x"),1,0)</f>
        <v>0</v>
      </c>
      <c r="X710" s="159">
        <f t="shared" ref="X710:X773" si="91">IF(AND(E710="x",G710="x"),1,0)</f>
        <v>0</v>
      </c>
      <c r="Y710" s="159">
        <f t="shared" ref="Y710:Y773" si="92">IF(OR(M710="UNK",M710="TPR",M710="ORP",M710="INC",M710="OTS"),1,0)</f>
        <v>0</v>
      </c>
      <c r="Z710" s="11">
        <f t="shared" ref="Z710:Z773" si="93">IF((AND(AND(AND(K710&lt;=$AA$5,L710&gt;=$AA$5,K710&lt;&gt;"",G710&lt;&gt;"")))),1,0)</f>
        <v>0</v>
      </c>
      <c r="AB710" s="23">
        <f t="shared" ref="AB710:AB773" si="94">IF(H710="x",Q710,0)</f>
        <v>0</v>
      </c>
      <c r="AC710" s="23">
        <f t="shared" ref="AC710:AC773" si="95">IF(P710="x", Q710, 0)</f>
        <v>0</v>
      </c>
    </row>
    <row r="711" spans="1:29" x14ac:dyDescent="0.2">
      <c r="A711" s="364"/>
      <c r="B711" s="364"/>
      <c r="C711" s="165"/>
      <c r="D711" s="165"/>
      <c r="E711" s="165"/>
      <c r="F711" s="195"/>
      <c r="G711" s="165"/>
      <c r="H711" s="165"/>
      <c r="I711" s="165"/>
      <c r="J711" s="165"/>
      <c r="K711" s="77"/>
      <c r="L711" s="77"/>
      <c r="M711" s="82"/>
      <c r="N711" s="196">
        <f>VLOOKUP(M711,'Supporting Documentation'!$A$4:$J$566,10,FALSE)</f>
        <v>0</v>
      </c>
      <c r="O711" s="51"/>
      <c r="P711" s="50"/>
      <c r="Q711" s="157">
        <f>IF(O711="",0,(O711/'PPF Application'!$T$7))</f>
        <v>0</v>
      </c>
      <c r="R711" s="52">
        <f>IF(M711="", 0, (N711/'PPF Application'!$T$7)*O711)</f>
        <v>0</v>
      </c>
      <c r="S711" s="135"/>
      <c r="U711" s="159">
        <f t="shared" ref="U711:U774" si="96">IF(AND(A711="x",G711="x"),1,0)</f>
        <v>0</v>
      </c>
      <c r="V711" s="159">
        <f t="shared" si="89"/>
        <v>0</v>
      </c>
      <c r="W711" s="159">
        <f t="shared" si="90"/>
        <v>0</v>
      </c>
      <c r="X711" s="159">
        <f t="shared" si="91"/>
        <v>0</v>
      </c>
      <c r="Y711" s="159">
        <f t="shared" si="92"/>
        <v>0</v>
      </c>
      <c r="Z711" s="11">
        <f t="shared" si="93"/>
        <v>0</v>
      </c>
      <c r="AB711" s="23">
        <f t="shared" si="94"/>
        <v>0</v>
      </c>
      <c r="AC711" s="23">
        <f t="shared" si="95"/>
        <v>0</v>
      </c>
    </row>
    <row r="712" spans="1:29" x14ac:dyDescent="0.2">
      <c r="A712" s="364"/>
      <c r="B712" s="364"/>
      <c r="C712" s="165"/>
      <c r="D712" s="165"/>
      <c r="E712" s="165"/>
      <c r="F712" s="195"/>
      <c r="G712" s="165"/>
      <c r="H712" s="165"/>
      <c r="I712" s="165"/>
      <c r="J712" s="165"/>
      <c r="K712" s="77"/>
      <c r="L712" s="77"/>
      <c r="M712" s="82"/>
      <c r="N712" s="196">
        <f>VLOOKUP(M712,'Supporting Documentation'!$A$4:$J$566,10,FALSE)</f>
        <v>0</v>
      </c>
      <c r="O712" s="51"/>
      <c r="P712" s="50"/>
      <c r="Q712" s="157">
        <f>IF(O712="",0,(O712/'PPF Application'!$T$7))</f>
        <v>0</v>
      </c>
      <c r="R712" s="52">
        <f>IF(M712="", 0, (N712/'PPF Application'!$T$7)*O712)</f>
        <v>0</v>
      </c>
      <c r="S712" s="135"/>
      <c r="U712" s="159">
        <f t="shared" si="96"/>
        <v>0</v>
      </c>
      <c r="V712" s="159">
        <f t="shared" si="89"/>
        <v>0</v>
      </c>
      <c r="W712" s="159">
        <f t="shared" si="90"/>
        <v>0</v>
      </c>
      <c r="X712" s="159">
        <f t="shared" si="91"/>
        <v>0</v>
      </c>
      <c r="Y712" s="159">
        <f t="shared" si="92"/>
        <v>0</v>
      </c>
      <c r="Z712" s="11">
        <f t="shared" si="93"/>
        <v>0</v>
      </c>
      <c r="AB712" s="23">
        <f t="shared" si="94"/>
        <v>0</v>
      </c>
      <c r="AC712" s="23">
        <f t="shared" si="95"/>
        <v>0</v>
      </c>
    </row>
    <row r="713" spans="1:29" x14ac:dyDescent="0.2">
      <c r="A713" s="364"/>
      <c r="B713" s="364"/>
      <c r="C713" s="165"/>
      <c r="D713" s="165"/>
      <c r="E713" s="165"/>
      <c r="F713" s="195"/>
      <c r="G713" s="165"/>
      <c r="H713" s="165"/>
      <c r="I713" s="165"/>
      <c r="J713" s="165"/>
      <c r="K713" s="77"/>
      <c r="L713" s="77"/>
      <c r="M713" s="82"/>
      <c r="N713" s="196">
        <f>VLOOKUP(M713,'Supporting Documentation'!$A$4:$J$566,10,FALSE)</f>
        <v>0</v>
      </c>
      <c r="O713" s="51"/>
      <c r="P713" s="50"/>
      <c r="Q713" s="157">
        <f>IF(O713="",0,(O713/'PPF Application'!$T$7))</f>
        <v>0</v>
      </c>
      <c r="R713" s="52">
        <f>IF(M713="", 0, (N713/'PPF Application'!$T$7)*O713)</f>
        <v>0</v>
      </c>
      <c r="S713" s="135"/>
      <c r="U713" s="159">
        <f t="shared" si="96"/>
        <v>0</v>
      </c>
      <c r="V713" s="159">
        <f t="shared" si="89"/>
        <v>0</v>
      </c>
      <c r="W713" s="159">
        <f t="shared" si="90"/>
        <v>0</v>
      </c>
      <c r="X713" s="159">
        <f t="shared" si="91"/>
        <v>0</v>
      </c>
      <c r="Y713" s="159">
        <f t="shared" si="92"/>
        <v>0</v>
      </c>
      <c r="Z713" s="11">
        <f t="shared" si="93"/>
        <v>0</v>
      </c>
      <c r="AB713" s="23">
        <f t="shared" si="94"/>
        <v>0</v>
      </c>
      <c r="AC713" s="23">
        <f t="shared" si="95"/>
        <v>0</v>
      </c>
    </row>
    <row r="714" spans="1:29" x14ac:dyDescent="0.2">
      <c r="A714" s="364"/>
      <c r="B714" s="364"/>
      <c r="C714" s="165"/>
      <c r="D714" s="165"/>
      <c r="E714" s="165"/>
      <c r="F714" s="195"/>
      <c r="G714" s="165"/>
      <c r="H714" s="165"/>
      <c r="I714" s="165"/>
      <c r="J714" s="165"/>
      <c r="K714" s="77"/>
      <c r="L714" s="77"/>
      <c r="M714" s="82"/>
      <c r="N714" s="196">
        <f>VLOOKUP(M714,'Supporting Documentation'!$A$4:$J$566,10,FALSE)</f>
        <v>0</v>
      </c>
      <c r="O714" s="51"/>
      <c r="P714" s="50"/>
      <c r="Q714" s="157">
        <f>IF(O714="",0,(O714/'PPF Application'!$T$7))</f>
        <v>0</v>
      </c>
      <c r="R714" s="52">
        <f>IF(M714="", 0, (N714/'PPF Application'!$T$7)*O714)</f>
        <v>0</v>
      </c>
      <c r="S714" s="135"/>
      <c r="U714" s="159">
        <f t="shared" si="96"/>
        <v>0</v>
      </c>
      <c r="V714" s="159">
        <f t="shared" si="89"/>
        <v>0</v>
      </c>
      <c r="W714" s="159">
        <f t="shared" si="90"/>
        <v>0</v>
      </c>
      <c r="X714" s="159">
        <f t="shared" si="91"/>
        <v>0</v>
      </c>
      <c r="Y714" s="159">
        <f t="shared" si="92"/>
        <v>0</v>
      </c>
      <c r="Z714" s="11">
        <f t="shared" si="93"/>
        <v>0</v>
      </c>
      <c r="AB714" s="23">
        <f t="shared" si="94"/>
        <v>0</v>
      </c>
      <c r="AC714" s="23">
        <f t="shared" si="95"/>
        <v>0</v>
      </c>
    </row>
    <row r="715" spans="1:29" x14ac:dyDescent="0.2">
      <c r="A715" s="364"/>
      <c r="B715" s="364"/>
      <c r="C715" s="165"/>
      <c r="D715" s="165"/>
      <c r="E715" s="165"/>
      <c r="F715" s="195"/>
      <c r="G715" s="165"/>
      <c r="H715" s="165"/>
      <c r="I715" s="165"/>
      <c r="J715" s="165"/>
      <c r="K715" s="77"/>
      <c r="L715" s="77"/>
      <c r="M715" s="82"/>
      <c r="N715" s="196">
        <f>VLOOKUP(M715,'Supporting Documentation'!$A$4:$J$566,10,FALSE)</f>
        <v>0</v>
      </c>
      <c r="O715" s="51"/>
      <c r="P715" s="50"/>
      <c r="Q715" s="157">
        <f>IF(O715="",0,(O715/'PPF Application'!$T$7))</f>
        <v>0</v>
      </c>
      <c r="R715" s="52">
        <f>IF(M715="", 0, (N715/'PPF Application'!$T$7)*O715)</f>
        <v>0</v>
      </c>
      <c r="S715" s="135"/>
      <c r="U715" s="159">
        <f t="shared" si="96"/>
        <v>0</v>
      </c>
      <c r="V715" s="159">
        <f t="shared" si="89"/>
        <v>0</v>
      </c>
      <c r="W715" s="159">
        <f t="shared" si="90"/>
        <v>0</v>
      </c>
      <c r="X715" s="159">
        <f t="shared" si="91"/>
        <v>0</v>
      </c>
      <c r="Y715" s="159">
        <f t="shared" si="92"/>
        <v>0</v>
      </c>
      <c r="Z715" s="11">
        <f t="shared" si="93"/>
        <v>0</v>
      </c>
      <c r="AB715" s="23">
        <f t="shared" si="94"/>
        <v>0</v>
      </c>
      <c r="AC715" s="23">
        <f t="shared" si="95"/>
        <v>0</v>
      </c>
    </row>
    <row r="716" spans="1:29" x14ac:dyDescent="0.2">
      <c r="A716" s="364"/>
      <c r="B716" s="364"/>
      <c r="C716" s="165"/>
      <c r="D716" s="165"/>
      <c r="E716" s="165"/>
      <c r="F716" s="195"/>
      <c r="G716" s="165"/>
      <c r="H716" s="165"/>
      <c r="I716" s="165"/>
      <c r="J716" s="165"/>
      <c r="K716" s="77"/>
      <c r="L716" s="77"/>
      <c r="M716" s="82"/>
      <c r="N716" s="196">
        <f>VLOOKUP(M716,'Supporting Documentation'!$A$4:$J$566,10,FALSE)</f>
        <v>0</v>
      </c>
      <c r="O716" s="51"/>
      <c r="P716" s="50"/>
      <c r="Q716" s="157">
        <f>IF(O716="",0,(O716/'PPF Application'!$T$7))</f>
        <v>0</v>
      </c>
      <c r="R716" s="52">
        <f>IF(M716="", 0, (N716/'PPF Application'!$T$7)*O716)</f>
        <v>0</v>
      </c>
      <c r="S716" s="135"/>
      <c r="U716" s="159">
        <f t="shared" si="96"/>
        <v>0</v>
      </c>
      <c r="V716" s="159">
        <f t="shared" si="89"/>
        <v>0</v>
      </c>
      <c r="W716" s="159">
        <f t="shared" si="90"/>
        <v>0</v>
      </c>
      <c r="X716" s="159">
        <f t="shared" si="91"/>
        <v>0</v>
      </c>
      <c r="Y716" s="159">
        <f t="shared" si="92"/>
        <v>0</v>
      </c>
      <c r="Z716" s="11">
        <f t="shared" si="93"/>
        <v>0</v>
      </c>
      <c r="AB716" s="23">
        <f t="shared" si="94"/>
        <v>0</v>
      </c>
      <c r="AC716" s="23">
        <f t="shared" si="95"/>
        <v>0</v>
      </c>
    </row>
    <row r="717" spans="1:29" x14ac:dyDescent="0.2">
      <c r="A717" s="364"/>
      <c r="B717" s="364"/>
      <c r="C717" s="165"/>
      <c r="D717" s="165"/>
      <c r="E717" s="165"/>
      <c r="F717" s="195"/>
      <c r="G717" s="165"/>
      <c r="H717" s="165"/>
      <c r="I717" s="165"/>
      <c r="J717" s="165"/>
      <c r="K717" s="77"/>
      <c r="L717" s="77"/>
      <c r="M717" s="82"/>
      <c r="N717" s="196">
        <f>VLOOKUP(M717,'Supporting Documentation'!$A$4:$J$566,10,FALSE)</f>
        <v>0</v>
      </c>
      <c r="O717" s="51"/>
      <c r="P717" s="50"/>
      <c r="Q717" s="157">
        <f>IF(O717="",0,(O717/'PPF Application'!$T$7))</f>
        <v>0</v>
      </c>
      <c r="R717" s="52">
        <f>IF(M717="", 0, (N717/'PPF Application'!$T$7)*O717)</f>
        <v>0</v>
      </c>
      <c r="S717" s="135"/>
      <c r="U717" s="159">
        <f t="shared" si="96"/>
        <v>0</v>
      </c>
      <c r="V717" s="159">
        <f t="shared" si="89"/>
        <v>0</v>
      </c>
      <c r="W717" s="159">
        <f t="shared" si="90"/>
        <v>0</v>
      </c>
      <c r="X717" s="159">
        <f t="shared" si="91"/>
        <v>0</v>
      </c>
      <c r="Y717" s="159">
        <f t="shared" si="92"/>
        <v>0</v>
      </c>
      <c r="Z717" s="11">
        <f t="shared" si="93"/>
        <v>0</v>
      </c>
      <c r="AB717" s="23">
        <f t="shared" si="94"/>
        <v>0</v>
      </c>
      <c r="AC717" s="23">
        <f t="shared" si="95"/>
        <v>0</v>
      </c>
    </row>
    <row r="718" spans="1:29" x14ac:dyDescent="0.2">
      <c r="A718" s="364"/>
      <c r="B718" s="364"/>
      <c r="C718" s="165"/>
      <c r="D718" s="165"/>
      <c r="E718" s="165"/>
      <c r="F718" s="195"/>
      <c r="G718" s="165"/>
      <c r="H718" s="165"/>
      <c r="I718" s="165"/>
      <c r="J718" s="165"/>
      <c r="K718" s="77"/>
      <c r="L718" s="77"/>
      <c r="M718" s="82"/>
      <c r="N718" s="196">
        <f>VLOOKUP(M718,'Supporting Documentation'!$A$4:$J$566,10,FALSE)</f>
        <v>0</v>
      </c>
      <c r="O718" s="51"/>
      <c r="P718" s="50"/>
      <c r="Q718" s="157">
        <f>IF(O718="",0,(O718/'PPF Application'!$T$7))</f>
        <v>0</v>
      </c>
      <c r="R718" s="52">
        <f>IF(M718="", 0, (N718/'PPF Application'!$T$7)*O718)</f>
        <v>0</v>
      </c>
      <c r="S718" s="135"/>
      <c r="U718" s="159">
        <f t="shared" si="96"/>
        <v>0</v>
      </c>
      <c r="V718" s="159">
        <f t="shared" si="89"/>
        <v>0</v>
      </c>
      <c r="W718" s="159">
        <f t="shared" si="90"/>
        <v>0</v>
      </c>
      <c r="X718" s="159">
        <f t="shared" si="91"/>
        <v>0</v>
      </c>
      <c r="Y718" s="159">
        <f t="shared" si="92"/>
        <v>0</v>
      </c>
      <c r="Z718" s="11">
        <f t="shared" si="93"/>
        <v>0</v>
      </c>
      <c r="AB718" s="23">
        <f t="shared" si="94"/>
        <v>0</v>
      </c>
      <c r="AC718" s="23">
        <f t="shared" si="95"/>
        <v>0</v>
      </c>
    </row>
    <row r="719" spans="1:29" x14ac:dyDescent="0.2">
      <c r="A719" s="364"/>
      <c r="B719" s="364"/>
      <c r="C719" s="165"/>
      <c r="D719" s="165"/>
      <c r="E719" s="165"/>
      <c r="F719" s="195"/>
      <c r="G719" s="165"/>
      <c r="H719" s="165"/>
      <c r="I719" s="165"/>
      <c r="J719" s="165"/>
      <c r="K719" s="77"/>
      <c r="L719" s="77"/>
      <c r="M719" s="82"/>
      <c r="N719" s="196">
        <f>VLOOKUP(M719,'Supporting Documentation'!$A$4:$J$566,10,FALSE)</f>
        <v>0</v>
      </c>
      <c r="O719" s="51"/>
      <c r="P719" s="50"/>
      <c r="Q719" s="157">
        <f>IF(O719="",0,(O719/'PPF Application'!$T$7))</f>
        <v>0</v>
      </c>
      <c r="R719" s="52">
        <f>IF(M719="", 0, (N719/'PPF Application'!$T$7)*O719)</f>
        <v>0</v>
      </c>
      <c r="S719" s="135"/>
      <c r="U719" s="159">
        <f t="shared" si="96"/>
        <v>0</v>
      </c>
      <c r="V719" s="159">
        <f t="shared" si="89"/>
        <v>0</v>
      </c>
      <c r="W719" s="159">
        <f t="shared" si="90"/>
        <v>0</v>
      </c>
      <c r="X719" s="159">
        <f t="shared" si="91"/>
        <v>0</v>
      </c>
      <c r="Y719" s="159">
        <f t="shared" si="92"/>
        <v>0</v>
      </c>
      <c r="Z719" s="11">
        <f t="shared" si="93"/>
        <v>0</v>
      </c>
      <c r="AB719" s="23">
        <f t="shared" si="94"/>
        <v>0</v>
      </c>
      <c r="AC719" s="23">
        <f t="shared" si="95"/>
        <v>0</v>
      </c>
    </row>
    <row r="720" spans="1:29" x14ac:dyDescent="0.2">
      <c r="A720" s="364"/>
      <c r="B720" s="364"/>
      <c r="C720" s="165"/>
      <c r="D720" s="165"/>
      <c r="E720" s="165"/>
      <c r="F720" s="195"/>
      <c r="G720" s="165"/>
      <c r="H720" s="165"/>
      <c r="I720" s="165"/>
      <c r="J720" s="165"/>
      <c r="K720" s="77"/>
      <c r="L720" s="77"/>
      <c r="M720" s="82"/>
      <c r="N720" s="196">
        <f>VLOOKUP(M720,'Supporting Documentation'!$A$4:$J$566,10,FALSE)</f>
        <v>0</v>
      </c>
      <c r="O720" s="51"/>
      <c r="P720" s="50"/>
      <c r="Q720" s="157">
        <f>IF(O720="",0,(O720/'PPF Application'!$T$7))</f>
        <v>0</v>
      </c>
      <c r="R720" s="52">
        <f>IF(M720="", 0, (N720/'PPF Application'!$T$7)*O720)</f>
        <v>0</v>
      </c>
      <c r="S720" s="135"/>
      <c r="U720" s="159">
        <f t="shared" si="96"/>
        <v>0</v>
      </c>
      <c r="V720" s="159">
        <f t="shared" si="89"/>
        <v>0</v>
      </c>
      <c r="W720" s="159">
        <f t="shared" si="90"/>
        <v>0</v>
      </c>
      <c r="X720" s="159">
        <f t="shared" si="91"/>
        <v>0</v>
      </c>
      <c r="Y720" s="159">
        <f t="shared" si="92"/>
        <v>0</v>
      </c>
      <c r="Z720" s="11">
        <f t="shared" si="93"/>
        <v>0</v>
      </c>
      <c r="AB720" s="23">
        <f t="shared" si="94"/>
        <v>0</v>
      </c>
      <c r="AC720" s="23">
        <f t="shared" si="95"/>
        <v>0</v>
      </c>
    </row>
    <row r="721" spans="1:29" x14ac:dyDescent="0.2">
      <c r="A721" s="364"/>
      <c r="B721" s="364"/>
      <c r="C721" s="165"/>
      <c r="D721" s="165"/>
      <c r="E721" s="165"/>
      <c r="F721" s="195"/>
      <c r="G721" s="165"/>
      <c r="H721" s="165"/>
      <c r="I721" s="165"/>
      <c r="J721" s="165"/>
      <c r="K721" s="77"/>
      <c r="L721" s="77"/>
      <c r="M721" s="82"/>
      <c r="N721" s="196">
        <f>VLOOKUP(M721,'Supporting Documentation'!$A$4:$J$566,10,FALSE)</f>
        <v>0</v>
      </c>
      <c r="O721" s="51"/>
      <c r="P721" s="50"/>
      <c r="Q721" s="157">
        <f>IF(O721="",0,(O721/'PPF Application'!$T$7))</f>
        <v>0</v>
      </c>
      <c r="R721" s="52">
        <f>IF(M721="", 0, (N721/'PPF Application'!$T$7)*O721)</f>
        <v>0</v>
      </c>
      <c r="S721" s="135"/>
      <c r="U721" s="159">
        <f t="shared" si="96"/>
        <v>0</v>
      </c>
      <c r="V721" s="159">
        <f t="shared" si="89"/>
        <v>0</v>
      </c>
      <c r="W721" s="159">
        <f t="shared" si="90"/>
        <v>0</v>
      </c>
      <c r="X721" s="159">
        <f t="shared" si="91"/>
        <v>0</v>
      </c>
      <c r="Y721" s="159">
        <f t="shared" si="92"/>
        <v>0</v>
      </c>
      <c r="Z721" s="11">
        <f t="shared" si="93"/>
        <v>0</v>
      </c>
      <c r="AB721" s="23">
        <f t="shared" si="94"/>
        <v>0</v>
      </c>
      <c r="AC721" s="23">
        <f t="shared" si="95"/>
        <v>0</v>
      </c>
    </row>
    <row r="722" spans="1:29" x14ac:dyDescent="0.2">
      <c r="A722" s="364"/>
      <c r="B722" s="364"/>
      <c r="C722" s="165"/>
      <c r="D722" s="165"/>
      <c r="E722" s="165"/>
      <c r="F722" s="195"/>
      <c r="G722" s="165"/>
      <c r="H722" s="165"/>
      <c r="I722" s="165"/>
      <c r="J722" s="165"/>
      <c r="K722" s="77"/>
      <c r="L722" s="77"/>
      <c r="M722" s="82"/>
      <c r="N722" s="196">
        <f>VLOOKUP(M722,'Supporting Documentation'!$A$4:$J$566,10,FALSE)</f>
        <v>0</v>
      </c>
      <c r="O722" s="51"/>
      <c r="P722" s="50"/>
      <c r="Q722" s="157">
        <f>IF(O722="",0,(O722/'PPF Application'!$T$7))</f>
        <v>0</v>
      </c>
      <c r="R722" s="52">
        <f>IF(M722="", 0, (N722/'PPF Application'!$T$7)*O722)</f>
        <v>0</v>
      </c>
      <c r="S722" s="135"/>
      <c r="U722" s="159">
        <f t="shared" si="96"/>
        <v>0</v>
      </c>
      <c r="V722" s="159">
        <f t="shared" si="89"/>
        <v>0</v>
      </c>
      <c r="W722" s="159">
        <f t="shared" si="90"/>
        <v>0</v>
      </c>
      <c r="X722" s="159">
        <f t="shared" si="91"/>
        <v>0</v>
      </c>
      <c r="Y722" s="159">
        <f t="shared" si="92"/>
        <v>0</v>
      </c>
      <c r="Z722" s="11">
        <f t="shared" si="93"/>
        <v>0</v>
      </c>
      <c r="AB722" s="23">
        <f t="shared" si="94"/>
        <v>0</v>
      </c>
      <c r="AC722" s="23">
        <f t="shared" si="95"/>
        <v>0</v>
      </c>
    </row>
    <row r="723" spans="1:29" x14ac:dyDescent="0.2">
      <c r="A723" s="364"/>
      <c r="B723" s="364"/>
      <c r="C723" s="165"/>
      <c r="D723" s="165"/>
      <c r="E723" s="165"/>
      <c r="F723" s="195"/>
      <c r="G723" s="165"/>
      <c r="H723" s="165"/>
      <c r="I723" s="165"/>
      <c r="J723" s="165"/>
      <c r="K723" s="77"/>
      <c r="L723" s="77"/>
      <c r="M723" s="82"/>
      <c r="N723" s="196">
        <f>VLOOKUP(M723,'Supporting Documentation'!$A$4:$J$566,10,FALSE)</f>
        <v>0</v>
      </c>
      <c r="O723" s="51"/>
      <c r="P723" s="50"/>
      <c r="Q723" s="157">
        <f>IF(O723="",0,(O723/'PPF Application'!$T$7))</f>
        <v>0</v>
      </c>
      <c r="R723" s="52">
        <f>IF(M723="", 0, (N723/'PPF Application'!$T$7)*O723)</f>
        <v>0</v>
      </c>
      <c r="S723" s="135"/>
      <c r="U723" s="159">
        <f t="shared" si="96"/>
        <v>0</v>
      </c>
      <c r="V723" s="159">
        <f t="shared" si="89"/>
        <v>0</v>
      </c>
      <c r="W723" s="159">
        <f t="shared" si="90"/>
        <v>0</v>
      </c>
      <c r="X723" s="159">
        <f t="shared" si="91"/>
        <v>0</v>
      </c>
      <c r="Y723" s="159">
        <f t="shared" si="92"/>
        <v>0</v>
      </c>
      <c r="Z723" s="11">
        <f t="shared" si="93"/>
        <v>0</v>
      </c>
      <c r="AB723" s="23">
        <f t="shared" si="94"/>
        <v>0</v>
      </c>
      <c r="AC723" s="23">
        <f t="shared" si="95"/>
        <v>0</v>
      </c>
    </row>
    <row r="724" spans="1:29" x14ac:dyDescent="0.2">
      <c r="A724" s="364"/>
      <c r="B724" s="364"/>
      <c r="C724" s="165"/>
      <c r="D724" s="165"/>
      <c r="E724" s="165"/>
      <c r="F724" s="195"/>
      <c r="G724" s="165"/>
      <c r="H724" s="165"/>
      <c r="I724" s="165"/>
      <c r="J724" s="165"/>
      <c r="K724" s="77"/>
      <c r="L724" s="77"/>
      <c r="M724" s="82"/>
      <c r="N724" s="196">
        <f>VLOOKUP(M724,'Supporting Documentation'!$A$4:$J$566,10,FALSE)</f>
        <v>0</v>
      </c>
      <c r="O724" s="51"/>
      <c r="P724" s="50"/>
      <c r="Q724" s="157">
        <f>IF(O724="",0,(O724/'PPF Application'!$T$7))</f>
        <v>0</v>
      </c>
      <c r="R724" s="52">
        <f>IF(M724="", 0, (N724/'PPF Application'!$T$7)*O724)</f>
        <v>0</v>
      </c>
      <c r="S724" s="135"/>
      <c r="U724" s="159">
        <f t="shared" si="96"/>
        <v>0</v>
      </c>
      <c r="V724" s="159">
        <f t="shared" si="89"/>
        <v>0</v>
      </c>
      <c r="W724" s="159">
        <f t="shared" si="90"/>
        <v>0</v>
      </c>
      <c r="X724" s="159">
        <f t="shared" si="91"/>
        <v>0</v>
      </c>
      <c r="Y724" s="159">
        <f t="shared" si="92"/>
        <v>0</v>
      </c>
      <c r="Z724" s="11">
        <f t="shared" si="93"/>
        <v>0</v>
      </c>
      <c r="AB724" s="23">
        <f t="shared" si="94"/>
        <v>0</v>
      </c>
      <c r="AC724" s="23">
        <f t="shared" si="95"/>
        <v>0</v>
      </c>
    </row>
    <row r="725" spans="1:29" x14ac:dyDescent="0.2">
      <c r="A725" s="364"/>
      <c r="B725" s="364"/>
      <c r="C725" s="165"/>
      <c r="D725" s="165"/>
      <c r="E725" s="165"/>
      <c r="F725" s="195"/>
      <c r="G725" s="165"/>
      <c r="H725" s="165"/>
      <c r="I725" s="165"/>
      <c r="J725" s="165"/>
      <c r="K725" s="77"/>
      <c r="L725" s="77"/>
      <c r="M725" s="82"/>
      <c r="N725" s="196">
        <f>VLOOKUP(M725,'Supporting Documentation'!$A$4:$J$566,10,FALSE)</f>
        <v>0</v>
      </c>
      <c r="O725" s="51"/>
      <c r="P725" s="50"/>
      <c r="Q725" s="157">
        <f>IF(O725="",0,(O725/'PPF Application'!$T$7))</f>
        <v>0</v>
      </c>
      <c r="R725" s="52">
        <f>IF(M725="", 0, (N725/'PPF Application'!$T$7)*O725)</f>
        <v>0</v>
      </c>
      <c r="S725" s="135"/>
      <c r="U725" s="159">
        <f t="shared" si="96"/>
        <v>0</v>
      </c>
      <c r="V725" s="159">
        <f t="shared" si="89"/>
        <v>0</v>
      </c>
      <c r="W725" s="159">
        <f t="shared" si="90"/>
        <v>0</v>
      </c>
      <c r="X725" s="159">
        <f t="shared" si="91"/>
        <v>0</v>
      </c>
      <c r="Y725" s="159">
        <f t="shared" si="92"/>
        <v>0</v>
      </c>
      <c r="Z725" s="11">
        <f t="shared" si="93"/>
        <v>0</v>
      </c>
      <c r="AB725" s="23">
        <f t="shared" si="94"/>
        <v>0</v>
      </c>
      <c r="AC725" s="23">
        <f t="shared" si="95"/>
        <v>0</v>
      </c>
    </row>
    <row r="726" spans="1:29" x14ac:dyDescent="0.2">
      <c r="A726" s="364"/>
      <c r="B726" s="364"/>
      <c r="C726" s="165"/>
      <c r="D726" s="165"/>
      <c r="E726" s="165"/>
      <c r="F726" s="195"/>
      <c r="G726" s="165"/>
      <c r="H726" s="165"/>
      <c r="I726" s="165"/>
      <c r="J726" s="165"/>
      <c r="K726" s="77"/>
      <c r="L726" s="77"/>
      <c r="M726" s="82"/>
      <c r="N726" s="196">
        <f>VLOOKUP(M726,'Supporting Documentation'!$A$4:$J$566,10,FALSE)</f>
        <v>0</v>
      </c>
      <c r="O726" s="51"/>
      <c r="P726" s="50"/>
      <c r="Q726" s="157">
        <f>IF(O726="",0,(O726/'PPF Application'!$T$7))</f>
        <v>0</v>
      </c>
      <c r="R726" s="52">
        <f>IF(M726="", 0, (N726/'PPF Application'!$T$7)*O726)</f>
        <v>0</v>
      </c>
      <c r="S726" s="135"/>
      <c r="U726" s="159">
        <f t="shared" si="96"/>
        <v>0</v>
      </c>
      <c r="V726" s="159">
        <f t="shared" si="89"/>
        <v>0</v>
      </c>
      <c r="W726" s="159">
        <f t="shared" si="90"/>
        <v>0</v>
      </c>
      <c r="X726" s="159">
        <f t="shared" si="91"/>
        <v>0</v>
      </c>
      <c r="Y726" s="159">
        <f t="shared" si="92"/>
        <v>0</v>
      </c>
      <c r="Z726" s="11">
        <f t="shared" si="93"/>
        <v>0</v>
      </c>
      <c r="AB726" s="23">
        <f t="shared" si="94"/>
        <v>0</v>
      </c>
      <c r="AC726" s="23">
        <f t="shared" si="95"/>
        <v>0</v>
      </c>
    </row>
    <row r="727" spans="1:29" x14ac:dyDescent="0.2">
      <c r="A727" s="364"/>
      <c r="B727" s="364"/>
      <c r="C727" s="165"/>
      <c r="D727" s="165"/>
      <c r="E727" s="165"/>
      <c r="F727" s="195"/>
      <c r="G727" s="165"/>
      <c r="H727" s="165"/>
      <c r="I727" s="165"/>
      <c r="J727" s="165"/>
      <c r="K727" s="77"/>
      <c r="L727" s="77"/>
      <c r="M727" s="82"/>
      <c r="N727" s="196">
        <f>VLOOKUP(M727,'Supporting Documentation'!$A$4:$J$566,10,FALSE)</f>
        <v>0</v>
      </c>
      <c r="O727" s="51"/>
      <c r="P727" s="50"/>
      <c r="Q727" s="157">
        <f>IF(O727="",0,(O727/'PPF Application'!$T$7))</f>
        <v>0</v>
      </c>
      <c r="R727" s="52">
        <f>IF(M727="", 0, (N727/'PPF Application'!$T$7)*O727)</f>
        <v>0</v>
      </c>
      <c r="S727" s="135"/>
      <c r="U727" s="159">
        <f t="shared" si="96"/>
        <v>0</v>
      </c>
      <c r="V727" s="159">
        <f t="shared" si="89"/>
        <v>0</v>
      </c>
      <c r="W727" s="159">
        <f t="shared" si="90"/>
        <v>0</v>
      </c>
      <c r="X727" s="159">
        <f t="shared" si="91"/>
        <v>0</v>
      </c>
      <c r="Y727" s="159">
        <f t="shared" si="92"/>
        <v>0</v>
      </c>
      <c r="Z727" s="11">
        <f t="shared" si="93"/>
        <v>0</v>
      </c>
      <c r="AB727" s="23">
        <f t="shared" si="94"/>
        <v>0</v>
      </c>
      <c r="AC727" s="23">
        <f t="shared" si="95"/>
        <v>0</v>
      </c>
    </row>
    <row r="728" spans="1:29" x14ac:dyDescent="0.2">
      <c r="A728" s="364"/>
      <c r="B728" s="364"/>
      <c r="C728" s="165"/>
      <c r="D728" s="165"/>
      <c r="E728" s="165"/>
      <c r="F728" s="195"/>
      <c r="G728" s="165"/>
      <c r="H728" s="165"/>
      <c r="I728" s="165"/>
      <c r="J728" s="165"/>
      <c r="K728" s="77"/>
      <c r="L728" s="77"/>
      <c r="M728" s="82"/>
      <c r="N728" s="196">
        <f>VLOOKUP(M728,'Supporting Documentation'!$A$4:$J$566,10,FALSE)</f>
        <v>0</v>
      </c>
      <c r="O728" s="51"/>
      <c r="P728" s="50"/>
      <c r="Q728" s="157">
        <f>IF(O728="",0,(O728/'PPF Application'!$T$7))</f>
        <v>0</v>
      </c>
      <c r="R728" s="52">
        <f>IF(M728="", 0, (N728/'PPF Application'!$T$7)*O728)</f>
        <v>0</v>
      </c>
      <c r="S728" s="135"/>
      <c r="U728" s="159">
        <f t="shared" si="96"/>
        <v>0</v>
      </c>
      <c r="V728" s="159">
        <f t="shared" si="89"/>
        <v>0</v>
      </c>
      <c r="W728" s="159">
        <f t="shared" si="90"/>
        <v>0</v>
      </c>
      <c r="X728" s="159">
        <f t="shared" si="91"/>
        <v>0</v>
      </c>
      <c r="Y728" s="159">
        <f t="shared" si="92"/>
        <v>0</v>
      </c>
      <c r="Z728" s="11">
        <f t="shared" si="93"/>
        <v>0</v>
      </c>
      <c r="AB728" s="23">
        <f t="shared" si="94"/>
        <v>0</v>
      </c>
      <c r="AC728" s="23">
        <f t="shared" si="95"/>
        <v>0</v>
      </c>
    </row>
    <row r="729" spans="1:29" x14ac:dyDescent="0.2">
      <c r="A729" s="364"/>
      <c r="B729" s="364"/>
      <c r="C729" s="165"/>
      <c r="D729" s="165"/>
      <c r="E729" s="165"/>
      <c r="F729" s="195"/>
      <c r="G729" s="165"/>
      <c r="H729" s="165"/>
      <c r="I729" s="165"/>
      <c r="J729" s="165"/>
      <c r="K729" s="77"/>
      <c r="L729" s="77"/>
      <c r="M729" s="82"/>
      <c r="N729" s="196">
        <f>VLOOKUP(M729,'Supporting Documentation'!$A$4:$J$566,10,FALSE)</f>
        <v>0</v>
      </c>
      <c r="O729" s="51"/>
      <c r="P729" s="50"/>
      <c r="Q729" s="157">
        <f>IF(O729="",0,(O729/'PPF Application'!$T$7))</f>
        <v>0</v>
      </c>
      <c r="R729" s="52">
        <f>IF(M729="", 0, (N729/'PPF Application'!$T$7)*O729)</f>
        <v>0</v>
      </c>
      <c r="S729" s="135"/>
      <c r="U729" s="159">
        <f t="shared" si="96"/>
        <v>0</v>
      </c>
      <c r="V729" s="159">
        <f t="shared" si="89"/>
        <v>0</v>
      </c>
      <c r="W729" s="159">
        <f t="shared" si="90"/>
        <v>0</v>
      </c>
      <c r="X729" s="159">
        <f t="shared" si="91"/>
        <v>0</v>
      </c>
      <c r="Y729" s="159">
        <f t="shared" si="92"/>
        <v>0</v>
      </c>
      <c r="Z729" s="11">
        <f t="shared" si="93"/>
        <v>0</v>
      </c>
      <c r="AB729" s="23">
        <f t="shared" si="94"/>
        <v>0</v>
      </c>
      <c r="AC729" s="23">
        <f t="shared" si="95"/>
        <v>0</v>
      </c>
    </row>
    <row r="730" spans="1:29" x14ac:dyDescent="0.2">
      <c r="A730" s="364"/>
      <c r="B730" s="364"/>
      <c r="C730" s="165"/>
      <c r="D730" s="165"/>
      <c r="E730" s="165"/>
      <c r="F730" s="195"/>
      <c r="G730" s="165"/>
      <c r="H730" s="165"/>
      <c r="I730" s="165"/>
      <c r="J730" s="165"/>
      <c r="K730" s="77"/>
      <c r="L730" s="77"/>
      <c r="M730" s="82"/>
      <c r="N730" s="196">
        <f>VLOOKUP(M730,'Supporting Documentation'!$A$4:$J$566,10,FALSE)</f>
        <v>0</v>
      </c>
      <c r="O730" s="51"/>
      <c r="P730" s="50"/>
      <c r="Q730" s="157">
        <f>IF(O730="",0,(O730/'PPF Application'!$T$7))</f>
        <v>0</v>
      </c>
      <c r="R730" s="52">
        <f>IF(M730="", 0, (N730/'PPF Application'!$T$7)*O730)</f>
        <v>0</v>
      </c>
      <c r="S730" s="135"/>
      <c r="U730" s="159">
        <f t="shared" si="96"/>
        <v>0</v>
      </c>
      <c r="V730" s="159">
        <f t="shared" si="89"/>
        <v>0</v>
      </c>
      <c r="W730" s="159">
        <f t="shared" si="90"/>
        <v>0</v>
      </c>
      <c r="X730" s="159">
        <f t="shared" si="91"/>
        <v>0</v>
      </c>
      <c r="Y730" s="159">
        <f t="shared" si="92"/>
        <v>0</v>
      </c>
      <c r="Z730" s="11">
        <f t="shared" si="93"/>
        <v>0</v>
      </c>
      <c r="AB730" s="23">
        <f t="shared" si="94"/>
        <v>0</v>
      </c>
      <c r="AC730" s="23">
        <f t="shared" si="95"/>
        <v>0</v>
      </c>
    </row>
    <row r="731" spans="1:29" x14ac:dyDescent="0.2">
      <c r="A731" s="364"/>
      <c r="B731" s="364"/>
      <c r="C731" s="165"/>
      <c r="D731" s="165"/>
      <c r="E731" s="165"/>
      <c r="F731" s="195"/>
      <c r="G731" s="165"/>
      <c r="H731" s="165"/>
      <c r="I731" s="165"/>
      <c r="J731" s="165"/>
      <c r="K731" s="77"/>
      <c r="L731" s="77"/>
      <c r="M731" s="82"/>
      <c r="N731" s="196">
        <f>VLOOKUP(M731,'Supporting Documentation'!$A$4:$J$566,10,FALSE)</f>
        <v>0</v>
      </c>
      <c r="O731" s="51"/>
      <c r="P731" s="50"/>
      <c r="Q731" s="157">
        <f>IF(O731="",0,(O731/'PPF Application'!$T$7))</f>
        <v>0</v>
      </c>
      <c r="R731" s="52">
        <f>IF(M731="", 0, (N731/'PPF Application'!$T$7)*O731)</f>
        <v>0</v>
      </c>
      <c r="S731" s="135"/>
      <c r="U731" s="159">
        <f t="shared" si="96"/>
        <v>0</v>
      </c>
      <c r="V731" s="159">
        <f t="shared" si="89"/>
        <v>0</v>
      </c>
      <c r="W731" s="159">
        <f t="shared" si="90"/>
        <v>0</v>
      </c>
      <c r="X731" s="159">
        <f t="shared" si="91"/>
        <v>0</v>
      </c>
      <c r="Y731" s="159">
        <f t="shared" si="92"/>
        <v>0</v>
      </c>
      <c r="Z731" s="11">
        <f t="shared" si="93"/>
        <v>0</v>
      </c>
      <c r="AB731" s="23">
        <f t="shared" si="94"/>
        <v>0</v>
      </c>
      <c r="AC731" s="23">
        <f t="shared" si="95"/>
        <v>0</v>
      </c>
    </row>
    <row r="732" spans="1:29" x14ac:dyDescent="0.2">
      <c r="A732" s="364"/>
      <c r="B732" s="364"/>
      <c r="C732" s="165"/>
      <c r="D732" s="165"/>
      <c r="E732" s="165"/>
      <c r="F732" s="195"/>
      <c r="G732" s="165"/>
      <c r="H732" s="165"/>
      <c r="I732" s="165"/>
      <c r="J732" s="165"/>
      <c r="K732" s="77"/>
      <c r="L732" s="77"/>
      <c r="M732" s="82"/>
      <c r="N732" s="196">
        <f>VLOOKUP(M732,'Supporting Documentation'!$A$4:$J$566,10,FALSE)</f>
        <v>0</v>
      </c>
      <c r="O732" s="51"/>
      <c r="P732" s="50"/>
      <c r="Q732" s="157">
        <f>IF(O732="",0,(O732/'PPF Application'!$T$7))</f>
        <v>0</v>
      </c>
      <c r="R732" s="52">
        <f>IF(M732="", 0, (N732/'PPF Application'!$T$7)*O732)</f>
        <v>0</v>
      </c>
      <c r="S732" s="135"/>
      <c r="U732" s="159">
        <f t="shared" si="96"/>
        <v>0</v>
      </c>
      <c r="V732" s="159">
        <f t="shared" si="89"/>
        <v>0</v>
      </c>
      <c r="W732" s="159">
        <f t="shared" si="90"/>
        <v>0</v>
      </c>
      <c r="X732" s="159">
        <f t="shared" si="91"/>
        <v>0</v>
      </c>
      <c r="Y732" s="159">
        <f t="shared" si="92"/>
        <v>0</v>
      </c>
      <c r="Z732" s="11">
        <f t="shared" si="93"/>
        <v>0</v>
      </c>
      <c r="AB732" s="23">
        <f t="shared" si="94"/>
        <v>0</v>
      </c>
      <c r="AC732" s="23">
        <f t="shared" si="95"/>
        <v>0</v>
      </c>
    </row>
    <row r="733" spans="1:29" x14ac:dyDescent="0.2">
      <c r="A733" s="364"/>
      <c r="B733" s="364"/>
      <c r="C733" s="165"/>
      <c r="D733" s="165"/>
      <c r="E733" s="165"/>
      <c r="F733" s="195"/>
      <c r="G733" s="165"/>
      <c r="H733" s="165"/>
      <c r="I733" s="165"/>
      <c r="J733" s="165"/>
      <c r="K733" s="77"/>
      <c r="L733" s="77"/>
      <c r="M733" s="82"/>
      <c r="N733" s="196">
        <f>VLOOKUP(M733,'Supporting Documentation'!$A$4:$J$566,10,FALSE)</f>
        <v>0</v>
      </c>
      <c r="O733" s="51"/>
      <c r="P733" s="50"/>
      <c r="Q733" s="157">
        <f>IF(O733="",0,(O733/'PPF Application'!$T$7))</f>
        <v>0</v>
      </c>
      <c r="R733" s="52">
        <f>IF(M733="", 0, (N733/'PPF Application'!$T$7)*O733)</f>
        <v>0</v>
      </c>
      <c r="S733" s="135"/>
      <c r="U733" s="159">
        <f t="shared" si="96"/>
        <v>0</v>
      </c>
      <c r="V733" s="159">
        <f t="shared" si="89"/>
        <v>0</v>
      </c>
      <c r="W733" s="159">
        <f t="shared" si="90"/>
        <v>0</v>
      </c>
      <c r="X733" s="159">
        <f t="shared" si="91"/>
        <v>0</v>
      </c>
      <c r="Y733" s="159">
        <f t="shared" si="92"/>
        <v>0</v>
      </c>
      <c r="Z733" s="11">
        <f t="shared" si="93"/>
        <v>0</v>
      </c>
      <c r="AB733" s="23">
        <f t="shared" si="94"/>
        <v>0</v>
      </c>
      <c r="AC733" s="23">
        <f t="shared" si="95"/>
        <v>0</v>
      </c>
    </row>
    <row r="734" spans="1:29" x14ac:dyDescent="0.2">
      <c r="A734" s="364"/>
      <c r="B734" s="364"/>
      <c r="C734" s="165"/>
      <c r="D734" s="165"/>
      <c r="E734" s="165"/>
      <c r="F734" s="195"/>
      <c r="G734" s="165"/>
      <c r="H734" s="165"/>
      <c r="I734" s="165"/>
      <c r="J734" s="165"/>
      <c r="K734" s="77"/>
      <c r="L734" s="77"/>
      <c r="M734" s="82"/>
      <c r="N734" s="196">
        <f>VLOOKUP(M734,'Supporting Documentation'!$A$4:$J$566,10,FALSE)</f>
        <v>0</v>
      </c>
      <c r="O734" s="51"/>
      <c r="P734" s="50"/>
      <c r="Q734" s="157">
        <f>IF(O734="",0,(O734/'PPF Application'!$T$7))</f>
        <v>0</v>
      </c>
      <c r="R734" s="52">
        <f>IF(M734="", 0, (N734/'PPF Application'!$T$7)*O734)</f>
        <v>0</v>
      </c>
      <c r="S734" s="135"/>
      <c r="U734" s="159">
        <f t="shared" si="96"/>
        <v>0</v>
      </c>
      <c r="V734" s="159">
        <f t="shared" si="89"/>
        <v>0</v>
      </c>
      <c r="W734" s="159">
        <f t="shared" si="90"/>
        <v>0</v>
      </c>
      <c r="X734" s="159">
        <f t="shared" si="91"/>
        <v>0</v>
      </c>
      <c r="Y734" s="159">
        <f t="shared" si="92"/>
        <v>0</v>
      </c>
      <c r="Z734" s="11">
        <f t="shared" si="93"/>
        <v>0</v>
      </c>
      <c r="AB734" s="23">
        <f t="shared" si="94"/>
        <v>0</v>
      </c>
      <c r="AC734" s="23">
        <f t="shared" si="95"/>
        <v>0</v>
      </c>
    </row>
    <row r="735" spans="1:29" x14ac:dyDescent="0.2">
      <c r="A735" s="364"/>
      <c r="B735" s="364"/>
      <c r="C735" s="165"/>
      <c r="D735" s="165"/>
      <c r="E735" s="165"/>
      <c r="F735" s="195"/>
      <c r="G735" s="165"/>
      <c r="H735" s="165"/>
      <c r="I735" s="165"/>
      <c r="J735" s="165"/>
      <c r="K735" s="77"/>
      <c r="L735" s="77"/>
      <c r="M735" s="82"/>
      <c r="N735" s="196">
        <f>VLOOKUP(M735,'Supporting Documentation'!$A$4:$J$566,10,FALSE)</f>
        <v>0</v>
      </c>
      <c r="O735" s="51"/>
      <c r="P735" s="50"/>
      <c r="Q735" s="157">
        <f>IF(O735="",0,(O735/'PPF Application'!$T$7))</f>
        <v>0</v>
      </c>
      <c r="R735" s="52">
        <f>IF(M735="", 0, (N735/'PPF Application'!$T$7)*O735)</f>
        <v>0</v>
      </c>
      <c r="S735" s="135"/>
      <c r="U735" s="159">
        <f t="shared" si="96"/>
        <v>0</v>
      </c>
      <c r="V735" s="159">
        <f t="shared" si="89"/>
        <v>0</v>
      </c>
      <c r="W735" s="159">
        <f t="shared" si="90"/>
        <v>0</v>
      </c>
      <c r="X735" s="159">
        <f t="shared" si="91"/>
        <v>0</v>
      </c>
      <c r="Y735" s="159">
        <f t="shared" si="92"/>
        <v>0</v>
      </c>
      <c r="Z735" s="11">
        <f t="shared" si="93"/>
        <v>0</v>
      </c>
      <c r="AB735" s="23">
        <f t="shared" si="94"/>
        <v>0</v>
      </c>
      <c r="AC735" s="23">
        <f t="shared" si="95"/>
        <v>0</v>
      </c>
    </row>
    <row r="736" spans="1:29" x14ac:dyDescent="0.2">
      <c r="A736" s="364"/>
      <c r="B736" s="364"/>
      <c r="C736" s="165"/>
      <c r="D736" s="165"/>
      <c r="E736" s="165"/>
      <c r="F736" s="195"/>
      <c r="G736" s="165"/>
      <c r="H736" s="165"/>
      <c r="I736" s="165"/>
      <c r="J736" s="165"/>
      <c r="K736" s="77"/>
      <c r="L736" s="77"/>
      <c r="M736" s="82"/>
      <c r="N736" s="196">
        <f>VLOOKUP(M736,'Supporting Documentation'!$A$4:$J$566,10,FALSE)</f>
        <v>0</v>
      </c>
      <c r="O736" s="51"/>
      <c r="P736" s="50"/>
      <c r="Q736" s="157">
        <f>IF(O736="",0,(O736/'PPF Application'!$T$7))</f>
        <v>0</v>
      </c>
      <c r="R736" s="52">
        <f>IF(M736="", 0, (N736/'PPF Application'!$T$7)*O736)</f>
        <v>0</v>
      </c>
      <c r="S736" s="135"/>
      <c r="U736" s="159">
        <f t="shared" si="96"/>
        <v>0</v>
      </c>
      <c r="V736" s="159">
        <f t="shared" si="89"/>
        <v>0</v>
      </c>
      <c r="W736" s="159">
        <f t="shared" si="90"/>
        <v>0</v>
      </c>
      <c r="X736" s="159">
        <f t="shared" si="91"/>
        <v>0</v>
      </c>
      <c r="Y736" s="159">
        <f t="shared" si="92"/>
        <v>0</v>
      </c>
      <c r="Z736" s="11">
        <f t="shared" si="93"/>
        <v>0</v>
      </c>
      <c r="AB736" s="23">
        <f t="shared" si="94"/>
        <v>0</v>
      </c>
      <c r="AC736" s="23">
        <f t="shared" si="95"/>
        <v>0</v>
      </c>
    </row>
    <row r="737" spans="1:29" x14ac:dyDescent="0.2">
      <c r="A737" s="364"/>
      <c r="B737" s="364"/>
      <c r="C737" s="165"/>
      <c r="D737" s="165"/>
      <c r="E737" s="165"/>
      <c r="F737" s="195"/>
      <c r="G737" s="165"/>
      <c r="H737" s="165"/>
      <c r="I737" s="165"/>
      <c r="J737" s="165"/>
      <c r="K737" s="77"/>
      <c r="L737" s="77"/>
      <c r="M737" s="82"/>
      <c r="N737" s="196">
        <f>VLOOKUP(M737,'Supporting Documentation'!$A$4:$J$566,10,FALSE)</f>
        <v>0</v>
      </c>
      <c r="O737" s="51"/>
      <c r="P737" s="50"/>
      <c r="Q737" s="157">
        <f>IF(O737="",0,(O737/'PPF Application'!$T$7))</f>
        <v>0</v>
      </c>
      <c r="R737" s="52">
        <f>IF(M737="", 0, (N737/'PPF Application'!$T$7)*O737)</f>
        <v>0</v>
      </c>
      <c r="S737" s="135"/>
      <c r="U737" s="159">
        <f t="shared" si="96"/>
        <v>0</v>
      </c>
      <c r="V737" s="159">
        <f t="shared" si="89"/>
        <v>0</v>
      </c>
      <c r="W737" s="159">
        <f t="shared" si="90"/>
        <v>0</v>
      </c>
      <c r="X737" s="159">
        <f t="shared" si="91"/>
        <v>0</v>
      </c>
      <c r="Y737" s="159">
        <f t="shared" si="92"/>
        <v>0</v>
      </c>
      <c r="Z737" s="11">
        <f t="shared" si="93"/>
        <v>0</v>
      </c>
      <c r="AB737" s="23">
        <f t="shared" si="94"/>
        <v>0</v>
      </c>
      <c r="AC737" s="23">
        <f t="shared" si="95"/>
        <v>0</v>
      </c>
    </row>
    <row r="738" spans="1:29" x14ac:dyDescent="0.2">
      <c r="A738" s="364"/>
      <c r="B738" s="364"/>
      <c r="C738" s="165"/>
      <c r="D738" s="165"/>
      <c r="E738" s="165"/>
      <c r="F738" s="195"/>
      <c r="G738" s="165"/>
      <c r="H738" s="165"/>
      <c r="I738" s="165"/>
      <c r="J738" s="165"/>
      <c r="K738" s="77"/>
      <c r="L738" s="77"/>
      <c r="M738" s="82"/>
      <c r="N738" s="196">
        <f>VLOOKUP(M738,'Supporting Documentation'!$A$4:$J$566,10,FALSE)</f>
        <v>0</v>
      </c>
      <c r="O738" s="51"/>
      <c r="P738" s="50"/>
      <c r="Q738" s="157">
        <f>IF(O738="",0,(O738/'PPF Application'!$T$7))</f>
        <v>0</v>
      </c>
      <c r="R738" s="52">
        <f>IF(M738="", 0, (N738/'PPF Application'!$T$7)*O738)</f>
        <v>0</v>
      </c>
      <c r="S738" s="135"/>
      <c r="U738" s="159">
        <f t="shared" si="96"/>
        <v>0</v>
      </c>
      <c r="V738" s="159">
        <f t="shared" si="89"/>
        <v>0</v>
      </c>
      <c r="W738" s="159">
        <f t="shared" si="90"/>
        <v>0</v>
      </c>
      <c r="X738" s="159">
        <f t="shared" si="91"/>
        <v>0</v>
      </c>
      <c r="Y738" s="159">
        <f t="shared" si="92"/>
        <v>0</v>
      </c>
      <c r="Z738" s="11">
        <f t="shared" si="93"/>
        <v>0</v>
      </c>
      <c r="AB738" s="23">
        <f t="shared" si="94"/>
        <v>0</v>
      </c>
      <c r="AC738" s="23">
        <f t="shared" si="95"/>
        <v>0</v>
      </c>
    </row>
    <row r="739" spans="1:29" x14ac:dyDescent="0.2">
      <c r="A739" s="364"/>
      <c r="B739" s="364"/>
      <c r="C739" s="165"/>
      <c r="D739" s="165"/>
      <c r="E739" s="165"/>
      <c r="F739" s="195"/>
      <c r="G739" s="165"/>
      <c r="H739" s="165"/>
      <c r="I739" s="165"/>
      <c r="J739" s="165"/>
      <c r="K739" s="77"/>
      <c r="L739" s="77"/>
      <c r="M739" s="82"/>
      <c r="N739" s="196">
        <f>VLOOKUP(M739,'Supporting Documentation'!$A$4:$J$566,10,FALSE)</f>
        <v>0</v>
      </c>
      <c r="O739" s="51"/>
      <c r="P739" s="50"/>
      <c r="Q739" s="157">
        <f>IF(O739="",0,(O739/'PPF Application'!$T$7))</f>
        <v>0</v>
      </c>
      <c r="R739" s="52">
        <f>IF(M739="", 0, (N739/'PPF Application'!$T$7)*O739)</f>
        <v>0</v>
      </c>
      <c r="S739" s="135"/>
      <c r="U739" s="159">
        <f t="shared" si="96"/>
        <v>0</v>
      </c>
      <c r="V739" s="159">
        <f t="shared" si="89"/>
        <v>0</v>
      </c>
      <c r="W739" s="159">
        <f t="shared" si="90"/>
        <v>0</v>
      </c>
      <c r="X739" s="159">
        <f t="shared" si="91"/>
        <v>0</v>
      </c>
      <c r="Y739" s="159">
        <f t="shared" si="92"/>
        <v>0</v>
      </c>
      <c r="Z739" s="11">
        <f t="shared" si="93"/>
        <v>0</v>
      </c>
      <c r="AB739" s="23">
        <f t="shared" si="94"/>
        <v>0</v>
      </c>
      <c r="AC739" s="23">
        <f t="shared" si="95"/>
        <v>0</v>
      </c>
    </row>
    <row r="740" spans="1:29" x14ac:dyDescent="0.2">
      <c r="A740" s="364"/>
      <c r="B740" s="364"/>
      <c r="C740" s="165"/>
      <c r="D740" s="165"/>
      <c r="E740" s="165"/>
      <c r="F740" s="195"/>
      <c r="G740" s="165"/>
      <c r="H740" s="165"/>
      <c r="I740" s="165"/>
      <c r="J740" s="165"/>
      <c r="K740" s="77"/>
      <c r="L740" s="77"/>
      <c r="M740" s="82"/>
      <c r="N740" s="196">
        <f>VLOOKUP(M740,'Supporting Documentation'!$A$4:$J$566,10,FALSE)</f>
        <v>0</v>
      </c>
      <c r="O740" s="51"/>
      <c r="P740" s="50"/>
      <c r="Q740" s="157">
        <f>IF(O740="",0,(O740/'PPF Application'!$T$7))</f>
        <v>0</v>
      </c>
      <c r="R740" s="52">
        <f>IF(M740="", 0, (N740/'PPF Application'!$T$7)*O740)</f>
        <v>0</v>
      </c>
      <c r="S740" s="135"/>
      <c r="U740" s="159">
        <f t="shared" si="96"/>
        <v>0</v>
      </c>
      <c r="V740" s="159">
        <f t="shared" si="89"/>
        <v>0</v>
      </c>
      <c r="W740" s="159">
        <f t="shared" si="90"/>
        <v>0</v>
      </c>
      <c r="X740" s="159">
        <f t="shared" si="91"/>
        <v>0</v>
      </c>
      <c r="Y740" s="159">
        <f t="shared" si="92"/>
        <v>0</v>
      </c>
      <c r="Z740" s="11">
        <f t="shared" si="93"/>
        <v>0</v>
      </c>
      <c r="AB740" s="23">
        <f t="shared" si="94"/>
        <v>0</v>
      </c>
      <c r="AC740" s="23">
        <f t="shared" si="95"/>
        <v>0</v>
      </c>
    </row>
    <row r="741" spans="1:29" x14ac:dyDescent="0.2">
      <c r="A741" s="364"/>
      <c r="B741" s="364"/>
      <c r="C741" s="165"/>
      <c r="D741" s="165"/>
      <c r="E741" s="165"/>
      <c r="F741" s="195"/>
      <c r="G741" s="165"/>
      <c r="H741" s="165"/>
      <c r="I741" s="165"/>
      <c r="J741" s="165"/>
      <c r="K741" s="77"/>
      <c r="L741" s="77"/>
      <c r="M741" s="82"/>
      <c r="N741" s="196">
        <f>VLOOKUP(M741,'Supporting Documentation'!$A$4:$J$566,10,FALSE)</f>
        <v>0</v>
      </c>
      <c r="O741" s="51"/>
      <c r="P741" s="50"/>
      <c r="Q741" s="157">
        <f>IF(O741="",0,(O741/'PPF Application'!$T$7))</f>
        <v>0</v>
      </c>
      <c r="R741" s="52">
        <f>IF(M741="", 0, (N741/'PPF Application'!$T$7)*O741)</f>
        <v>0</v>
      </c>
      <c r="S741" s="135"/>
      <c r="U741" s="159">
        <f t="shared" si="96"/>
        <v>0</v>
      </c>
      <c r="V741" s="159">
        <f t="shared" si="89"/>
        <v>0</v>
      </c>
      <c r="W741" s="159">
        <f t="shared" si="90"/>
        <v>0</v>
      </c>
      <c r="X741" s="159">
        <f t="shared" si="91"/>
        <v>0</v>
      </c>
      <c r="Y741" s="159">
        <f t="shared" si="92"/>
        <v>0</v>
      </c>
      <c r="Z741" s="11">
        <f t="shared" si="93"/>
        <v>0</v>
      </c>
      <c r="AB741" s="23">
        <f t="shared" si="94"/>
        <v>0</v>
      </c>
      <c r="AC741" s="23">
        <f t="shared" si="95"/>
        <v>0</v>
      </c>
    </row>
    <row r="742" spans="1:29" x14ac:dyDescent="0.2">
      <c r="A742" s="364"/>
      <c r="B742" s="364"/>
      <c r="C742" s="165"/>
      <c r="D742" s="165"/>
      <c r="E742" s="165"/>
      <c r="F742" s="195"/>
      <c r="G742" s="165"/>
      <c r="H742" s="165"/>
      <c r="I742" s="165"/>
      <c r="J742" s="165"/>
      <c r="K742" s="77"/>
      <c r="L742" s="77"/>
      <c r="M742" s="82"/>
      <c r="N742" s="196">
        <f>VLOOKUP(M742,'Supporting Documentation'!$A$4:$J$566,10,FALSE)</f>
        <v>0</v>
      </c>
      <c r="O742" s="51"/>
      <c r="P742" s="50"/>
      <c r="Q742" s="157">
        <f>IF(O742="",0,(O742/'PPF Application'!$T$7))</f>
        <v>0</v>
      </c>
      <c r="R742" s="52">
        <f>IF(M742="", 0, (N742/'PPF Application'!$T$7)*O742)</f>
        <v>0</v>
      </c>
      <c r="S742" s="135"/>
      <c r="U742" s="159">
        <f t="shared" si="96"/>
        <v>0</v>
      </c>
      <c r="V742" s="159">
        <f t="shared" si="89"/>
        <v>0</v>
      </c>
      <c r="W742" s="159">
        <f t="shared" si="90"/>
        <v>0</v>
      </c>
      <c r="X742" s="159">
        <f t="shared" si="91"/>
        <v>0</v>
      </c>
      <c r="Y742" s="159">
        <f t="shared" si="92"/>
        <v>0</v>
      </c>
      <c r="Z742" s="11">
        <f t="shared" si="93"/>
        <v>0</v>
      </c>
      <c r="AB742" s="23">
        <f t="shared" si="94"/>
        <v>0</v>
      </c>
      <c r="AC742" s="23">
        <f t="shared" si="95"/>
        <v>0</v>
      </c>
    </row>
    <row r="743" spans="1:29" x14ac:dyDescent="0.2">
      <c r="A743" s="364"/>
      <c r="B743" s="364"/>
      <c r="C743" s="165"/>
      <c r="D743" s="165"/>
      <c r="E743" s="165"/>
      <c r="F743" s="195"/>
      <c r="G743" s="165"/>
      <c r="H743" s="165"/>
      <c r="I743" s="165"/>
      <c r="J743" s="165"/>
      <c r="K743" s="77"/>
      <c r="L743" s="77"/>
      <c r="M743" s="82"/>
      <c r="N743" s="196">
        <f>VLOOKUP(M743,'Supporting Documentation'!$A$4:$J$566,10,FALSE)</f>
        <v>0</v>
      </c>
      <c r="O743" s="51"/>
      <c r="P743" s="50"/>
      <c r="Q743" s="157">
        <f>IF(O743="",0,(O743/'PPF Application'!$T$7))</f>
        <v>0</v>
      </c>
      <c r="R743" s="52">
        <f>IF(M743="", 0, (N743/'PPF Application'!$T$7)*O743)</f>
        <v>0</v>
      </c>
      <c r="S743" s="135"/>
      <c r="U743" s="159">
        <f t="shared" si="96"/>
        <v>0</v>
      </c>
      <c r="V743" s="159">
        <f t="shared" si="89"/>
        <v>0</v>
      </c>
      <c r="W743" s="159">
        <f t="shared" si="90"/>
        <v>0</v>
      </c>
      <c r="X743" s="159">
        <f t="shared" si="91"/>
        <v>0</v>
      </c>
      <c r="Y743" s="159">
        <f t="shared" si="92"/>
        <v>0</v>
      </c>
      <c r="Z743" s="11">
        <f t="shared" si="93"/>
        <v>0</v>
      </c>
      <c r="AB743" s="23">
        <f t="shared" si="94"/>
        <v>0</v>
      </c>
      <c r="AC743" s="23">
        <f t="shared" si="95"/>
        <v>0</v>
      </c>
    </row>
    <row r="744" spans="1:29" x14ac:dyDescent="0.2">
      <c r="A744" s="364"/>
      <c r="B744" s="364"/>
      <c r="C744" s="165"/>
      <c r="D744" s="165"/>
      <c r="E744" s="165"/>
      <c r="F744" s="195"/>
      <c r="G744" s="165"/>
      <c r="H744" s="165"/>
      <c r="I744" s="165"/>
      <c r="J744" s="165"/>
      <c r="K744" s="77"/>
      <c r="L744" s="77"/>
      <c r="M744" s="82"/>
      <c r="N744" s="196">
        <f>VLOOKUP(M744,'Supporting Documentation'!$A$4:$J$566,10,FALSE)</f>
        <v>0</v>
      </c>
      <c r="O744" s="51"/>
      <c r="P744" s="50"/>
      <c r="Q744" s="157">
        <f>IF(O744="",0,(O744/'PPF Application'!$T$7))</f>
        <v>0</v>
      </c>
      <c r="R744" s="52">
        <f>IF(M744="", 0, (N744/'PPF Application'!$T$7)*O744)</f>
        <v>0</v>
      </c>
      <c r="S744" s="135"/>
      <c r="U744" s="159">
        <f t="shared" si="96"/>
        <v>0</v>
      </c>
      <c r="V744" s="159">
        <f t="shared" si="89"/>
        <v>0</v>
      </c>
      <c r="W744" s="159">
        <f t="shared" si="90"/>
        <v>0</v>
      </c>
      <c r="X744" s="159">
        <f t="shared" si="91"/>
        <v>0</v>
      </c>
      <c r="Y744" s="159">
        <f t="shared" si="92"/>
        <v>0</v>
      </c>
      <c r="Z744" s="11">
        <f t="shared" si="93"/>
        <v>0</v>
      </c>
      <c r="AB744" s="23">
        <f t="shared" si="94"/>
        <v>0</v>
      </c>
      <c r="AC744" s="23">
        <f t="shared" si="95"/>
        <v>0</v>
      </c>
    </row>
    <row r="745" spans="1:29" x14ac:dyDescent="0.2">
      <c r="A745" s="364"/>
      <c r="B745" s="364"/>
      <c r="C745" s="165"/>
      <c r="D745" s="165"/>
      <c r="E745" s="165"/>
      <c r="F745" s="195"/>
      <c r="G745" s="165"/>
      <c r="H745" s="165"/>
      <c r="I745" s="165"/>
      <c r="J745" s="165"/>
      <c r="K745" s="77"/>
      <c r="L745" s="77"/>
      <c r="M745" s="82"/>
      <c r="N745" s="196">
        <f>VLOOKUP(M745,'Supporting Documentation'!$A$4:$J$566,10,FALSE)</f>
        <v>0</v>
      </c>
      <c r="O745" s="51"/>
      <c r="P745" s="50"/>
      <c r="Q745" s="157">
        <f>IF(O745="",0,(O745/'PPF Application'!$T$7))</f>
        <v>0</v>
      </c>
      <c r="R745" s="52">
        <f>IF(M745="", 0, (N745/'PPF Application'!$T$7)*O745)</f>
        <v>0</v>
      </c>
      <c r="S745" s="135"/>
      <c r="U745" s="159">
        <f t="shared" si="96"/>
        <v>0</v>
      </c>
      <c r="V745" s="159">
        <f t="shared" si="89"/>
        <v>0</v>
      </c>
      <c r="W745" s="159">
        <f t="shared" si="90"/>
        <v>0</v>
      </c>
      <c r="X745" s="159">
        <f t="shared" si="91"/>
        <v>0</v>
      </c>
      <c r="Y745" s="159">
        <f t="shared" si="92"/>
        <v>0</v>
      </c>
      <c r="Z745" s="11">
        <f t="shared" si="93"/>
        <v>0</v>
      </c>
      <c r="AB745" s="23">
        <f t="shared" si="94"/>
        <v>0</v>
      </c>
      <c r="AC745" s="23">
        <f t="shared" si="95"/>
        <v>0</v>
      </c>
    </row>
    <row r="746" spans="1:29" x14ac:dyDescent="0.2">
      <c r="A746" s="364"/>
      <c r="B746" s="364"/>
      <c r="C746" s="165"/>
      <c r="D746" s="165"/>
      <c r="E746" s="165"/>
      <c r="F746" s="195"/>
      <c r="G746" s="165"/>
      <c r="H746" s="165"/>
      <c r="I746" s="165"/>
      <c r="J746" s="165"/>
      <c r="K746" s="77"/>
      <c r="L746" s="77"/>
      <c r="M746" s="82"/>
      <c r="N746" s="196">
        <f>VLOOKUP(M746,'Supporting Documentation'!$A$4:$J$566,10,FALSE)</f>
        <v>0</v>
      </c>
      <c r="O746" s="51"/>
      <c r="P746" s="50"/>
      <c r="Q746" s="157">
        <f>IF(O746="",0,(O746/'PPF Application'!$T$7))</f>
        <v>0</v>
      </c>
      <c r="R746" s="52">
        <f>IF(M746="", 0, (N746/'PPF Application'!$T$7)*O746)</f>
        <v>0</v>
      </c>
      <c r="S746" s="135"/>
      <c r="U746" s="159">
        <f t="shared" si="96"/>
        <v>0</v>
      </c>
      <c r="V746" s="159">
        <f t="shared" si="89"/>
        <v>0</v>
      </c>
      <c r="W746" s="159">
        <f t="shared" si="90"/>
        <v>0</v>
      </c>
      <c r="X746" s="159">
        <f t="shared" si="91"/>
        <v>0</v>
      </c>
      <c r="Y746" s="159">
        <f t="shared" si="92"/>
        <v>0</v>
      </c>
      <c r="Z746" s="11">
        <f t="shared" si="93"/>
        <v>0</v>
      </c>
      <c r="AB746" s="23">
        <f t="shared" si="94"/>
        <v>0</v>
      </c>
      <c r="AC746" s="23">
        <f t="shared" si="95"/>
        <v>0</v>
      </c>
    </row>
    <row r="747" spans="1:29" x14ac:dyDescent="0.2">
      <c r="A747" s="364"/>
      <c r="B747" s="364"/>
      <c r="C747" s="165"/>
      <c r="D747" s="165"/>
      <c r="E747" s="165"/>
      <c r="F747" s="195"/>
      <c r="G747" s="165"/>
      <c r="H747" s="165"/>
      <c r="I747" s="165"/>
      <c r="J747" s="165"/>
      <c r="K747" s="77"/>
      <c r="L747" s="77"/>
      <c r="M747" s="82"/>
      <c r="N747" s="196">
        <f>VLOOKUP(M747,'Supporting Documentation'!$A$4:$J$566,10,FALSE)</f>
        <v>0</v>
      </c>
      <c r="O747" s="51"/>
      <c r="P747" s="50"/>
      <c r="Q747" s="157">
        <f>IF(O747="",0,(O747/'PPF Application'!$T$7))</f>
        <v>0</v>
      </c>
      <c r="R747" s="52">
        <f>IF(M747="", 0, (N747/'PPF Application'!$T$7)*O747)</f>
        <v>0</v>
      </c>
      <c r="S747" s="135"/>
      <c r="U747" s="159">
        <f t="shared" si="96"/>
        <v>0</v>
      </c>
      <c r="V747" s="159">
        <f t="shared" si="89"/>
        <v>0</v>
      </c>
      <c r="W747" s="159">
        <f t="shared" si="90"/>
        <v>0</v>
      </c>
      <c r="X747" s="159">
        <f t="shared" si="91"/>
        <v>0</v>
      </c>
      <c r="Y747" s="159">
        <f t="shared" si="92"/>
        <v>0</v>
      </c>
      <c r="Z747" s="11">
        <f t="shared" si="93"/>
        <v>0</v>
      </c>
      <c r="AB747" s="23">
        <f t="shared" si="94"/>
        <v>0</v>
      </c>
      <c r="AC747" s="23">
        <f t="shared" si="95"/>
        <v>0</v>
      </c>
    </row>
    <row r="748" spans="1:29" x14ac:dyDescent="0.2">
      <c r="A748" s="364"/>
      <c r="B748" s="364"/>
      <c r="C748" s="165"/>
      <c r="D748" s="165"/>
      <c r="E748" s="165"/>
      <c r="F748" s="195"/>
      <c r="G748" s="165"/>
      <c r="H748" s="165"/>
      <c r="I748" s="165"/>
      <c r="J748" s="165"/>
      <c r="K748" s="77"/>
      <c r="L748" s="77"/>
      <c r="M748" s="82"/>
      <c r="N748" s="196">
        <f>VLOOKUP(M748,'Supporting Documentation'!$A$4:$J$566,10,FALSE)</f>
        <v>0</v>
      </c>
      <c r="O748" s="51"/>
      <c r="P748" s="50"/>
      <c r="Q748" s="157">
        <f>IF(O748="",0,(O748/'PPF Application'!$T$7))</f>
        <v>0</v>
      </c>
      <c r="R748" s="52">
        <f>IF(M748="", 0, (N748/'PPF Application'!$T$7)*O748)</f>
        <v>0</v>
      </c>
      <c r="S748" s="135"/>
      <c r="U748" s="159">
        <f t="shared" si="96"/>
        <v>0</v>
      </c>
      <c r="V748" s="159">
        <f t="shared" si="89"/>
        <v>0</v>
      </c>
      <c r="W748" s="159">
        <f t="shared" si="90"/>
        <v>0</v>
      </c>
      <c r="X748" s="159">
        <f t="shared" si="91"/>
        <v>0</v>
      </c>
      <c r="Y748" s="159">
        <f t="shared" si="92"/>
        <v>0</v>
      </c>
      <c r="Z748" s="11">
        <f t="shared" si="93"/>
        <v>0</v>
      </c>
      <c r="AB748" s="23">
        <f t="shared" si="94"/>
        <v>0</v>
      </c>
      <c r="AC748" s="23">
        <f t="shared" si="95"/>
        <v>0</v>
      </c>
    </row>
    <row r="749" spans="1:29" x14ac:dyDescent="0.2">
      <c r="A749" s="364"/>
      <c r="B749" s="364"/>
      <c r="C749" s="165"/>
      <c r="D749" s="165"/>
      <c r="E749" s="165"/>
      <c r="F749" s="195"/>
      <c r="G749" s="165"/>
      <c r="H749" s="165"/>
      <c r="I749" s="165"/>
      <c r="J749" s="165"/>
      <c r="K749" s="77"/>
      <c r="L749" s="77"/>
      <c r="M749" s="82"/>
      <c r="N749" s="196">
        <f>VLOOKUP(M749,'Supporting Documentation'!$A$4:$J$566,10,FALSE)</f>
        <v>0</v>
      </c>
      <c r="O749" s="51"/>
      <c r="P749" s="50"/>
      <c r="Q749" s="157">
        <f>IF(O749="",0,(O749/'PPF Application'!$T$7))</f>
        <v>0</v>
      </c>
      <c r="R749" s="52">
        <f>IF(M749="", 0, (N749/'PPF Application'!$T$7)*O749)</f>
        <v>0</v>
      </c>
      <c r="S749" s="135"/>
      <c r="U749" s="159">
        <f t="shared" si="96"/>
        <v>0</v>
      </c>
      <c r="V749" s="159">
        <f t="shared" si="89"/>
        <v>0</v>
      </c>
      <c r="W749" s="159">
        <f t="shared" si="90"/>
        <v>0</v>
      </c>
      <c r="X749" s="159">
        <f t="shared" si="91"/>
        <v>0</v>
      </c>
      <c r="Y749" s="159">
        <f t="shared" si="92"/>
        <v>0</v>
      </c>
      <c r="Z749" s="11">
        <f t="shared" si="93"/>
        <v>0</v>
      </c>
      <c r="AB749" s="23">
        <f t="shared" si="94"/>
        <v>0</v>
      </c>
      <c r="AC749" s="23">
        <f t="shared" si="95"/>
        <v>0</v>
      </c>
    </row>
    <row r="750" spans="1:29" x14ac:dyDescent="0.2">
      <c r="A750" s="364"/>
      <c r="B750" s="364"/>
      <c r="C750" s="165"/>
      <c r="D750" s="165"/>
      <c r="E750" s="165"/>
      <c r="F750" s="195"/>
      <c r="G750" s="165"/>
      <c r="H750" s="165"/>
      <c r="I750" s="165"/>
      <c r="J750" s="165"/>
      <c r="K750" s="77"/>
      <c r="L750" s="77"/>
      <c r="M750" s="82"/>
      <c r="N750" s="196">
        <f>VLOOKUP(M750,'Supporting Documentation'!$A$4:$J$566,10,FALSE)</f>
        <v>0</v>
      </c>
      <c r="O750" s="51"/>
      <c r="P750" s="50"/>
      <c r="Q750" s="157">
        <f>IF(O750="",0,(O750/'PPF Application'!$T$7))</f>
        <v>0</v>
      </c>
      <c r="R750" s="52">
        <f>IF(M750="", 0, (N750/'PPF Application'!$T$7)*O750)</f>
        <v>0</v>
      </c>
      <c r="S750" s="135"/>
      <c r="U750" s="159">
        <f t="shared" si="96"/>
        <v>0</v>
      </c>
      <c r="V750" s="159">
        <f t="shared" si="89"/>
        <v>0</v>
      </c>
      <c r="W750" s="159">
        <f t="shared" si="90"/>
        <v>0</v>
      </c>
      <c r="X750" s="159">
        <f t="shared" si="91"/>
        <v>0</v>
      </c>
      <c r="Y750" s="159">
        <f t="shared" si="92"/>
        <v>0</v>
      </c>
      <c r="Z750" s="11">
        <f t="shared" si="93"/>
        <v>0</v>
      </c>
      <c r="AB750" s="23">
        <f t="shared" si="94"/>
        <v>0</v>
      </c>
      <c r="AC750" s="23">
        <f t="shared" si="95"/>
        <v>0</v>
      </c>
    </row>
    <row r="751" spans="1:29" x14ac:dyDescent="0.2">
      <c r="A751" s="364"/>
      <c r="B751" s="364"/>
      <c r="C751" s="165"/>
      <c r="D751" s="165"/>
      <c r="E751" s="165"/>
      <c r="F751" s="195"/>
      <c r="G751" s="165"/>
      <c r="H751" s="165"/>
      <c r="I751" s="165"/>
      <c r="J751" s="165"/>
      <c r="K751" s="77"/>
      <c r="L751" s="77"/>
      <c r="M751" s="82"/>
      <c r="N751" s="196">
        <f>VLOOKUP(M751,'Supporting Documentation'!$A$4:$J$566,10,FALSE)</f>
        <v>0</v>
      </c>
      <c r="O751" s="51"/>
      <c r="P751" s="50"/>
      <c r="Q751" s="157">
        <f>IF(O751="",0,(O751/'PPF Application'!$T$7))</f>
        <v>0</v>
      </c>
      <c r="R751" s="52">
        <f>IF(M751="", 0, (N751/'PPF Application'!$T$7)*O751)</f>
        <v>0</v>
      </c>
      <c r="S751" s="135"/>
      <c r="U751" s="159">
        <f t="shared" si="96"/>
        <v>0</v>
      </c>
      <c r="V751" s="159">
        <f t="shared" si="89"/>
        <v>0</v>
      </c>
      <c r="W751" s="159">
        <f t="shared" si="90"/>
        <v>0</v>
      </c>
      <c r="X751" s="159">
        <f t="shared" si="91"/>
        <v>0</v>
      </c>
      <c r="Y751" s="159">
        <f t="shared" si="92"/>
        <v>0</v>
      </c>
      <c r="Z751" s="11">
        <f t="shared" si="93"/>
        <v>0</v>
      </c>
      <c r="AB751" s="23">
        <f t="shared" si="94"/>
        <v>0</v>
      </c>
      <c r="AC751" s="23">
        <f t="shared" si="95"/>
        <v>0</v>
      </c>
    </row>
    <row r="752" spans="1:29" x14ac:dyDescent="0.2">
      <c r="A752" s="364"/>
      <c r="B752" s="364"/>
      <c r="C752" s="165"/>
      <c r="D752" s="165"/>
      <c r="E752" s="165"/>
      <c r="F752" s="195"/>
      <c r="G752" s="165"/>
      <c r="H752" s="165"/>
      <c r="I752" s="165"/>
      <c r="J752" s="165"/>
      <c r="K752" s="77"/>
      <c r="L752" s="77"/>
      <c r="M752" s="82"/>
      <c r="N752" s="196">
        <f>VLOOKUP(M752,'Supporting Documentation'!$A$4:$J$566,10,FALSE)</f>
        <v>0</v>
      </c>
      <c r="O752" s="51"/>
      <c r="P752" s="50"/>
      <c r="Q752" s="157">
        <f>IF(O752="",0,(O752/'PPF Application'!$T$7))</f>
        <v>0</v>
      </c>
      <c r="R752" s="52">
        <f>IF(M752="", 0, (N752/'PPF Application'!$T$7)*O752)</f>
        <v>0</v>
      </c>
      <c r="S752" s="135"/>
      <c r="U752" s="159">
        <f t="shared" si="96"/>
        <v>0</v>
      </c>
      <c r="V752" s="159">
        <f t="shared" si="89"/>
        <v>0</v>
      </c>
      <c r="W752" s="159">
        <f t="shared" si="90"/>
        <v>0</v>
      </c>
      <c r="X752" s="159">
        <f t="shared" si="91"/>
        <v>0</v>
      </c>
      <c r="Y752" s="159">
        <f t="shared" si="92"/>
        <v>0</v>
      </c>
      <c r="Z752" s="11">
        <f t="shared" si="93"/>
        <v>0</v>
      </c>
      <c r="AB752" s="23">
        <f t="shared" si="94"/>
        <v>0</v>
      </c>
      <c r="AC752" s="23">
        <f t="shared" si="95"/>
        <v>0</v>
      </c>
    </row>
    <row r="753" spans="1:29" x14ac:dyDescent="0.2">
      <c r="A753" s="364"/>
      <c r="B753" s="364"/>
      <c r="C753" s="165"/>
      <c r="D753" s="165"/>
      <c r="E753" s="165"/>
      <c r="F753" s="195"/>
      <c r="G753" s="165"/>
      <c r="H753" s="165"/>
      <c r="I753" s="165"/>
      <c r="J753" s="165"/>
      <c r="K753" s="77"/>
      <c r="L753" s="77"/>
      <c r="M753" s="82"/>
      <c r="N753" s="196">
        <f>VLOOKUP(M753,'Supporting Documentation'!$A$4:$J$566,10,FALSE)</f>
        <v>0</v>
      </c>
      <c r="O753" s="51"/>
      <c r="P753" s="50"/>
      <c r="Q753" s="157">
        <f>IF(O753="",0,(O753/'PPF Application'!$T$7))</f>
        <v>0</v>
      </c>
      <c r="R753" s="52">
        <f>IF(M753="", 0, (N753/'PPF Application'!$T$7)*O753)</f>
        <v>0</v>
      </c>
      <c r="S753" s="135"/>
      <c r="U753" s="159">
        <f t="shared" si="96"/>
        <v>0</v>
      </c>
      <c r="V753" s="159">
        <f t="shared" si="89"/>
        <v>0</v>
      </c>
      <c r="W753" s="159">
        <f t="shared" si="90"/>
        <v>0</v>
      </c>
      <c r="X753" s="159">
        <f t="shared" si="91"/>
        <v>0</v>
      </c>
      <c r="Y753" s="159">
        <f t="shared" si="92"/>
        <v>0</v>
      </c>
      <c r="Z753" s="11">
        <f t="shared" si="93"/>
        <v>0</v>
      </c>
      <c r="AB753" s="23">
        <f t="shared" si="94"/>
        <v>0</v>
      </c>
      <c r="AC753" s="23">
        <f t="shared" si="95"/>
        <v>0</v>
      </c>
    </row>
    <row r="754" spans="1:29" x14ac:dyDescent="0.2">
      <c r="A754" s="364"/>
      <c r="B754" s="364"/>
      <c r="C754" s="165"/>
      <c r="D754" s="165"/>
      <c r="E754" s="165"/>
      <c r="F754" s="195"/>
      <c r="G754" s="165"/>
      <c r="H754" s="165"/>
      <c r="I754" s="165"/>
      <c r="J754" s="165"/>
      <c r="K754" s="77"/>
      <c r="L754" s="77"/>
      <c r="M754" s="82"/>
      <c r="N754" s="196">
        <f>VLOOKUP(M754,'Supporting Documentation'!$A$4:$J$566,10,FALSE)</f>
        <v>0</v>
      </c>
      <c r="O754" s="51"/>
      <c r="P754" s="50"/>
      <c r="Q754" s="157">
        <f>IF(O754="",0,(O754/'PPF Application'!$T$7))</f>
        <v>0</v>
      </c>
      <c r="R754" s="52">
        <f>IF(M754="", 0, (N754/'PPF Application'!$T$7)*O754)</f>
        <v>0</v>
      </c>
      <c r="S754" s="135"/>
      <c r="U754" s="159">
        <f t="shared" si="96"/>
        <v>0</v>
      </c>
      <c r="V754" s="159">
        <f t="shared" si="89"/>
        <v>0</v>
      </c>
      <c r="W754" s="159">
        <f t="shared" si="90"/>
        <v>0</v>
      </c>
      <c r="X754" s="159">
        <f t="shared" si="91"/>
        <v>0</v>
      </c>
      <c r="Y754" s="159">
        <f t="shared" si="92"/>
        <v>0</v>
      </c>
      <c r="Z754" s="11">
        <f t="shared" si="93"/>
        <v>0</v>
      </c>
      <c r="AB754" s="23">
        <f t="shared" si="94"/>
        <v>0</v>
      </c>
      <c r="AC754" s="23">
        <f t="shared" si="95"/>
        <v>0</v>
      </c>
    </row>
    <row r="755" spans="1:29" x14ac:dyDescent="0.2">
      <c r="A755" s="364"/>
      <c r="B755" s="364"/>
      <c r="C755" s="165"/>
      <c r="D755" s="165"/>
      <c r="E755" s="165"/>
      <c r="F755" s="195"/>
      <c r="G755" s="165"/>
      <c r="H755" s="165"/>
      <c r="I755" s="165"/>
      <c r="J755" s="165"/>
      <c r="K755" s="77"/>
      <c r="L755" s="77"/>
      <c r="M755" s="82"/>
      <c r="N755" s="196">
        <f>VLOOKUP(M755,'Supporting Documentation'!$A$4:$J$566,10,FALSE)</f>
        <v>0</v>
      </c>
      <c r="O755" s="51"/>
      <c r="P755" s="50"/>
      <c r="Q755" s="157">
        <f>IF(O755="",0,(O755/'PPF Application'!$T$7))</f>
        <v>0</v>
      </c>
      <c r="R755" s="52">
        <f>IF(M755="", 0, (N755/'PPF Application'!$T$7)*O755)</f>
        <v>0</v>
      </c>
      <c r="S755" s="135"/>
      <c r="U755" s="159">
        <f t="shared" si="96"/>
        <v>0</v>
      </c>
      <c r="V755" s="159">
        <f t="shared" si="89"/>
        <v>0</v>
      </c>
      <c r="W755" s="159">
        <f t="shared" si="90"/>
        <v>0</v>
      </c>
      <c r="X755" s="159">
        <f t="shared" si="91"/>
        <v>0</v>
      </c>
      <c r="Y755" s="159">
        <f t="shared" si="92"/>
        <v>0</v>
      </c>
      <c r="Z755" s="11">
        <f t="shared" si="93"/>
        <v>0</v>
      </c>
      <c r="AB755" s="23">
        <f t="shared" si="94"/>
        <v>0</v>
      </c>
      <c r="AC755" s="23">
        <f t="shared" si="95"/>
        <v>0</v>
      </c>
    </row>
    <row r="756" spans="1:29" x14ac:dyDescent="0.2">
      <c r="A756" s="364"/>
      <c r="B756" s="364"/>
      <c r="C756" s="165"/>
      <c r="D756" s="165"/>
      <c r="E756" s="165"/>
      <c r="F756" s="195"/>
      <c r="G756" s="165"/>
      <c r="H756" s="165"/>
      <c r="I756" s="165"/>
      <c r="J756" s="165"/>
      <c r="K756" s="77"/>
      <c r="L756" s="77"/>
      <c r="M756" s="82"/>
      <c r="N756" s="196">
        <f>VLOOKUP(M756,'Supporting Documentation'!$A$4:$J$566,10,FALSE)</f>
        <v>0</v>
      </c>
      <c r="O756" s="51"/>
      <c r="P756" s="50"/>
      <c r="Q756" s="157">
        <f>IF(O756="",0,(O756/'PPF Application'!$T$7))</f>
        <v>0</v>
      </c>
      <c r="R756" s="52">
        <f>IF(M756="", 0, (N756/'PPF Application'!$T$7)*O756)</f>
        <v>0</v>
      </c>
      <c r="S756" s="135"/>
      <c r="U756" s="159">
        <f t="shared" si="96"/>
        <v>0</v>
      </c>
      <c r="V756" s="159">
        <f t="shared" si="89"/>
        <v>0</v>
      </c>
      <c r="W756" s="159">
        <f t="shared" si="90"/>
        <v>0</v>
      </c>
      <c r="X756" s="159">
        <f t="shared" si="91"/>
        <v>0</v>
      </c>
      <c r="Y756" s="159">
        <f t="shared" si="92"/>
        <v>0</v>
      </c>
      <c r="Z756" s="11">
        <f t="shared" si="93"/>
        <v>0</v>
      </c>
      <c r="AB756" s="23">
        <f t="shared" si="94"/>
        <v>0</v>
      </c>
      <c r="AC756" s="23">
        <f t="shared" si="95"/>
        <v>0</v>
      </c>
    </row>
    <row r="757" spans="1:29" x14ac:dyDescent="0.2">
      <c r="A757" s="364"/>
      <c r="B757" s="364"/>
      <c r="C757" s="165"/>
      <c r="D757" s="165"/>
      <c r="E757" s="165"/>
      <c r="F757" s="195"/>
      <c r="G757" s="165"/>
      <c r="H757" s="165"/>
      <c r="I757" s="165"/>
      <c r="J757" s="165"/>
      <c r="K757" s="77"/>
      <c r="L757" s="77"/>
      <c r="M757" s="82"/>
      <c r="N757" s="196">
        <f>VLOOKUP(M757,'Supporting Documentation'!$A$4:$J$566,10,FALSE)</f>
        <v>0</v>
      </c>
      <c r="O757" s="51"/>
      <c r="P757" s="50"/>
      <c r="Q757" s="157">
        <f>IF(O757="",0,(O757/'PPF Application'!$T$7))</f>
        <v>0</v>
      </c>
      <c r="R757" s="52">
        <f>IF(M757="", 0, (N757/'PPF Application'!$T$7)*O757)</f>
        <v>0</v>
      </c>
      <c r="S757" s="135"/>
      <c r="U757" s="159">
        <f t="shared" si="96"/>
        <v>0</v>
      </c>
      <c r="V757" s="159">
        <f t="shared" si="89"/>
        <v>0</v>
      </c>
      <c r="W757" s="159">
        <f t="shared" si="90"/>
        <v>0</v>
      </c>
      <c r="X757" s="159">
        <f t="shared" si="91"/>
        <v>0</v>
      </c>
      <c r="Y757" s="159">
        <f t="shared" si="92"/>
        <v>0</v>
      </c>
      <c r="Z757" s="11">
        <f t="shared" si="93"/>
        <v>0</v>
      </c>
      <c r="AB757" s="23">
        <f t="shared" si="94"/>
        <v>0</v>
      </c>
      <c r="AC757" s="23">
        <f t="shared" si="95"/>
        <v>0</v>
      </c>
    </row>
    <row r="758" spans="1:29" x14ac:dyDescent="0.2">
      <c r="A758" s="364"/>
      <c r="B758" s="364"/>
      <c r="C758" s="165"/>
      <c r="D758" s="165"/>
      <c r="E758" s="165"/>
      <c r="F758" s="195"/>
      <c r="G758" s="165"/>
      <c r="H758" s="165"/>
      <c r="I758" s="165"/>
      <c r="J758" s="165"/>
      <c r="K758" s="77"/>
      <c r="L758" s="77"/>
      <c r="M758" s="82"/>
      <c r="N758" s="196">
        <f>VLOOKUP(M758,'Supporting Documentation'!$A$4:$J$566,10,FALSE)</f>
        <v>0</v>
      </c>
      <c r="O758" s="51"/>
      <c r="P758" s="50"/>
      <c r="Q758" s="157">
        <f>IF(O758="",0,(O758/'PPF Application'!$T$7))</f>
        <v>0</v>
      </c>
      <c r="R758" s="52">
        <f>IF(M758="", 0, (N758/'PPF Application'!$T$7)*O758)</f>
        <v>0</v>
      </c>
      <c r="S758" s="135"/>
      <c r="U758" s="159">
        <f t="shared" si="96"/>
        <v>0</v>
      </c>
      <c r="V758" s="159">
        <f t="shared" si="89"/>
        <v>0</v>
      </c>
      <c r="W758" s="159">
        <f t="shared" si="90"/>
        <v>0</v>
      </c>
      <c r="X758" s="159">
        <f t="shared" si="91"/>
        <v>0</v>
      </c>
      <c r="Y758" s="159">
        <f t="shared" si="92"/>
        <v>0</v>
      </c>
      <c r="Z758" s="11">
        <f t="shared" si="93"/>
        <v>0</v>
      </c>
      <c r="AB758" s="23">
        <f t="shared" si="94"/>
        <v>0</v>
      </c>
      <c r="AC758" s="23">
        <f t="shared" si="95"/>
        <v>0</v>
      </c>
    </row>
    <row r="759" spans="1:29" x14ac:dyDescent="0.2">
      <c r="A759" s="364"/>
      <c r="B759" s="364"/>
      <c r="C759" s="165"/>
      <c r="D759" s="165"/>
      <c r="E759" s="165"/>
      <c r="F759" s="195"/>
      <c r="G759" s="165"/>
      <c r="H759" s="165"/>
      <c r="I759" s="165"/>
      <c r="J759" s="165"/>
      <c r="K759" s="77"/>
      <c r="L759" s="77"/>
      <c r="M759" s="82"/>
      <c r="N759" s="196">
        <f>VLOOKUP(M759,'Supporting Documentation'!$A$4:$J$566,10,FALSE)</f>
        <v>0</v>
      </c>
      <c r="O759" s="51"/>
      <c r="P759" s="50"/>
      <c r="Q759" s="157">
        <f>IF(O759="",0,(O759/'PPF Application'!$T$7))</f>
        <v>0</v>
      </c>
      <c r="R759" s="52">
        <f>IF(M759="", 0, (N759/'PPF Application'!$T$7)*O759)</f>
        <v>0</v>
      </c>
      <c r="S759" s="135"/>
      <c r="U759" s="159">
        <f t="shared" si="96"/>
        <v>0</v>
      </c>
      <c r="V759" s="159">
        <f t="shared" si="89"/>
        <v>0</v>
      </c>
      <c r="W759" s="159">
        <f t="shared" si="90"/>
        <v>0</v>
      </c>
      <c r="X759" s="159">
        <f t="shared" si="91"/>
        <v>0</v>
      </c>
      <c r="Y759" s="159">
        <f t="shared" si="92"/>
        <v>0</v>
      </c>
      <c r="Z759" s="11">
        <f t="shared" si="93"/>
        <v>0</v>
      </c>
      <c r="AB759" s="23">
        <f t="shared" si="94"/>
        <v>0</v>
      </c>
      <c r="AC759" s="23">
        <f t="shared" si="95"/>
        <v>0</v>
      </c>
    </row>
    <row r="760" spans="1:29" x14ac:dyDescent="0.2">
      <c r="A760" s="364"/>
      <c r="B760" s="364"/>
      <c r="C760" s="165"/>
      <c r="D760" s="165"/>
      <c r="E760" s="165"/>
      <c r="F760" s="195"/>
      <c r="G760" s="165"/>
      <c r="H760" s="165"/>
      <c r="I760" s="165"/>
      <c r="J760" s="165"/>
      <c r="K760" s="77"/>
      <c r="L760" s="77"/>
      <c r="M760" s="82"/>
      <c r="N760" s="196">
        <f>VLOOKUP(M760,'Supporting Documentation'!$A$4:$J$566,10,FALSE)</f>
        <v>0</v>
      </c>
      <c r="O760" s="51"/>
      <c r="P760" s="50"/>
      <c r="Q760" s="157">
        <f>IF(O760="",0,(O760/'PPF Application'!$T$7))</f>
        <v>0</v>
      </c>
      <c r="R760" s="52">
        <f>IF(M760="", 0, (N760/'PPF Application'!$T$7)*O760)</f>
        <v>0</v>
      </c>
      <c r="S760" s="135"/>
      <c r="U760" s="159">
        <f t="shared" si="96"/>
        <v>0</v>
      </c>
      <c r="V760" s="159">
        <f t="shared" si="89"/>
        <v>0</v>
      </c>
      <c r="W760" s="159">
        <f t="shared" si="90"/>
        <v>0</v>
      </c>
      <c r="X760" s="159">
        <f t="shared" si="91"/>
        <v>0</v>
      </c>
      <c r="Y760" s="159">
        <f t="shared" si="92"/>
        <v>0</v>
      </c>
      <c r="Z760" s="11">
        <f t="shared" si="93"/>
        <v>0</v>
      </c>
      <c r="AB760" s="23">
        <f t="shared" si="94"/>
        <v>0</v>
      </c>
      <c r="AC760" s="23">
        <f t="shared" si="95"/>
        <v>0</v>
      </c>
    </row>
    <row r="761" spans="1:29" x14ac:dyDescent="0.2">
      <c r="A761" s="364"/>
      <c r="B761" s="364"/>
      <c r="C761" s="165"/>
      <c r="D761" s="165"/>
      <c r="E761" s="165"/>
      <c r="F761" s="195"/>
      <c r="G761" s="165"/>
      <c r="H761" s="165"/>
      <c r="I761" s="165"/>
      <c r="J761" s="165"/>
      <c r="K761" s="77"/>
      <c r="L761" s="77"/>
      <c r="M761" s="82"/>
      <c r="N761" s="196">
        <f>VLOOKUP(M761,'Supporting Documentation'!$A$4:$J$566,10,FALSE)</f>
        <v>0</v>
      </c>
      <c r="O761" s="51"/>
      <c r="P761" s="50"/>
      <c r="Q761" s="157">
        <f>IF(O761="",0,(O761/'PPF Application'!$T$7))</f>
        <v>0</v>
      </c>
      <c r="R761" s="52">
        <f>IF(M761="", 0, (N761/'PPF Application'!$T$7)*O761)</f>
        <v>0</v>
      </c>
      <c r="S761" s="135"/>
      <c r="U761" s="159">
        <f t="shared" si="96"/>
        <v>0</v>
      </c>
      <c r="V761" s="159">
        <f t="shared" si="89"/>
        <v>0</v>
      </c>
      <c r="W761" s="159">
        <f t="shared" si="90"/>
        <v>0</v>
      </c>
      <c r="X761" s="159">
        <f t="shared" si="91"/>
        <v>0</v>
      </c>
      <c r="Y761" s="159">
        <f t="shared" si="92"/>
        <v>0</v>
      </c>
      <c r="Z761" s="11">
        <f t="shared" si="93"/>
        <v>0</v>
      </c>
      <c r="AB761" s="23">
        <f t="shared" si="94"/>
        <v>0</v>
      </c>
      <c r="AC761" s="23">
        <f t="shared" si="95"/>
        <v>0</v>
      </c>
    </row>
    <row r="762" spans="1:29" x14ac:dyDescent="0.2">
      <c r="A762" s="364"/>
      <c r="B762" s="364"/>
      <c r="C762" s="165"/>
      <c r="D762" s="165"/>
      <c r="E762" s="165"/>
      <c r="F762" s="195"/>
      <c r="G762" s="165"/>
      <c r="H762" s="165"/>
      <c r="I762" s="165"/>
      <c r="J762" s="165"/>
      <c r="K762" s="77"/>
      <c r="L762" s="77"/>
      <c r="M762" s="82"/>
      <c r="N762" s="196">
        <f>VLOOKUP(M762,'Supporting Documentation'!$A$4:$J$566,10,FALSE)</f>
        <v>0</v>
      </c>
      <c r="O762" s="51"/>
      <c r="P762" s="50"/>
      <c r="Q762" s="157">
        <f>IF(O762="",0,(O762/'PPF Application'!$T$7))</f>
        <v>0</v>
      </c>
      <c r="R762" s="52">
        <f>IF(M762="", 0, (N762/'PPF Application'!$T$7)*O762)</f>
        <v>0</v>
      </c>
      <c r="S762" s="135"/>
      <c r="U762" s="159">
        <f t="shared" si="96"/>
        <v>0</v>
      </c>
      <c r="V762" s="159">
        <f t="shared" si="89"/>
        <v>0</v>
      </c>
      <c r="W762" s="159">
        <f t="shared" si="90"/>
        <v>0</v>
      </c>
      <c r="X762" s="159">
        <f t="shared" si="91"/>
        <v>0</v>
      </c>
      <c r="Y762" s="159">
        <f t="shared" si="92"/>
        <v>0</v>
      </c>
      <c r="Z762" s="11">
        <f t="shared" si="93"/>
        <v>0</v>
      </c>
      <c r="AB762" s="23">
        <f t="shared" si="94"/>
        <v>0</v>
      </c>
      <c r="AC762" s="23">
        <f t="shared" si="95"/>
        <v>0</v>
      </c>
    </row>
    <row r="763" spans="1:29" x14ac:dyDescent="0.2">
      <c r="A763" s="364"/>
      <c r="B763" s="364"/>
      <c r="C763" s="165"/>
      <c r="D763" s="165"/>
      <c r="E763" s="165"/>
      <c r="F763" s="195"/>
      <c r="G763" s="165"/>
      <c r="H763" s="165"/>
      <c r="I763" s="165"/>
      <c r="J763" s="165"/>
      <c r="K763" s="77"/>
      <c r="L763" s="77"/>
      <c r="M763" s="82"/>
      <c r="N763" s="196">
        <f>VLOOKUP(M763,'Supporting Documentation'!$A$4:$J$566,10,FALSE)</f>
        <v>0</v>
      </c>
      <c r="O763" s="51"/>
      <c r="P763" s="50"/>
      <c r="Q763" s="157">
        <f>IF(O763="",0,(O763/'PPF Application'!$T$7))</f>
        <v>0</v>
      </c>
      <c r="R763" s="52">
        <f>IF(M763="", 0, (N763/'PPF Application'!$T$7)*O763)</f>
        <v>0</v>
      </c>
      <c r="S763" s="135"/>
      <c r="U763" s="159">
        <f t="shared" si="96"/>
        <v>0</v>
      </c>
      <c r="V763" s="159">
        <f t="shared" si="89"/>
        <v>0</v>
      </c>
      <c r="W763" s="159">
        <f t="shared" si="90"/>
        <v>0</v>
      </c>
      <c r="X763" s="159">
        <f t="shared" si="91"/>
        <v>0</v>
      </c>
      <c r="Y763" s="159">
        <f t="shared" si="92"/>
        <v>0</v>
      </c>
      <c r="Z763" s="11">
        <f t="shared" si="93"/>
        <v>0</v>
      </c>
      <c r="AB763" s="23">
        <f t="shared" si="94"/>
        <v>0</v>
      </c>
      <c r="AC763" s="23">
        <f t="shared" si="95"/>
        <v>0</v>
      </c>
    </row>
    <row r="764" spans="1:29" x14ac:dyDescent="0.2">
      <c r="A764" s="364"/>
      <c r="B764" s="364"/>
      <c r="C764" s="165"/>
      <c r="D764" s="165"/>
      <c r="E764" s="165"/>
      <c r="F764" s="195"/>
      <c r="G764" s="165"/>
      <c r="H764" s="165"/>
      <c r="I764" s="165"/>
      <c r="J764" s="165"/>
      <c r="K764" s="77"/>
      <c r="L764" s="77"/>
      <c r="M764" s="82"/>
      <c r="N764" s="196">
        <f>VLOOKUP(M764,'Supporting Documentation'!$A$4:$J$566,10,FALSE)</f>
        <v>0</v>
      </c>
      <c r="O764" s="51"/>
      <c r="P764" s="50"/>
      <c r="Q764" s="157">
        <f>IF(O764="",0,(O764/'PPF Application'!$T$7))</f>
        <v>0</v>
      </c>
      <c r="R764" s="52">
        <f>IF(M764="", 0, (N764/'PPF Application'!$T$7)*O764)</f>
        <v>0</v>
      </c>
      <c r="S764" s="135"/>
      <c r="U764" s="159">
        <f t="shared" si="96"/>
        <v>0</v>
      </c>
      <c r="V764" s="159">
        <f t="shared" si="89"/>
        <v>0</v>
      </c>
      <c r="W764" s="159">
        <f t="shared" si="90"/>
        <v>0</v>
      </c>
      <c r="X764" s="159">
        <f t="shared" si="91"/>
        <v>0</v>
      </c>
      <c r="Y764" s="159">
        <f t="shared" si="92"/>
        <v>0</v>
      </c>
      <c r="Z764" s="11">
        <f t="shared" si="93"/>
        <v>0</v>
      </c>
      <c r="AB764" s="23">
        <f t="shared" si="94"/>
        <v>0</v>
      </c>
      <c r="AC764" s="23">
        <f t="shared" si="95"/>
        <v>0</v>
      </c>
    </row>
    <row r="765" spans="1:29" x14ac:dyDescent="0.2">
      <c r="A765" s="364"/>
      <c r="B765" s="364"/>
      <c r="C765" s="165"/>
      <c r="D765" s="165"/>
      <c r="E765" s="165"/>
      <c r="F765" s="195"/>
      <c r="G765" s="165"/>
      <c r="H765" s="165"/>
      <c r="I765" s="165"/>
      <c r="J765" s="165"/>
      <c r="K765" s="77"/>
      <c r="L765" s="77"/>
      <c r="M765" s="82"/>
      <c r="N765" s="196">
        <f>VLOOKUP(M765,'Supporting Documentation'!$A$4:$J$566,10,FALSE)</f>
        <v>0</v>
      </c>
      <c r="O765" s="51"/>
      <c r="P765" s="50"/>
      <c r="Q765" s="157">
        <f>IF(O765="",0,(O765/'PPF Application'!$T$7))</f>
        <v>0</v>
      </c>
      <c r="R765" s="52">
        <f>IF(M765="", 0, (N765/'PPF Application'!$T$7)*O765)</f>
        <v>0</v>
      </c>
      <c r="S765" s="135"/>
      <c r="U765" s="159">
        <f t="shared" si="96"/>
        <v>0</v>
      </c>
      <c r="V765" s="159">
        <f t="shared" si="89"/>
        <v>0</v>
      </c>
      <c r="W765" s="159">
        <f t="shared" si="90"/>
        <v>0</v>
      </c>
      <c r="X765" s="159">
        <f t="shared" si="91"/>
        <v>0</v>
      </c>
      <c r="Y765" s="159">
        <f t="shared" si="92"/>
        <v>0</v>
      </c>
      <c r="Z765" s="11">
        <f t="shared" si="93"/>
        <v>0</v>
      </c>
      <c r="AB765" s="23">
        <f t="shared" si="94"/>
        <v>0</v>
      </c>
      <c r="AC765" s="23">
        <f t="shared" si="95"/>
        <v>0</v>
      </c>
    </row>
    <row r="766" spans="1:29" x14ac:dyDescent="0.2">
      <c r="A766" s="364"/>
      <c r="B766" s="364"/>
      <c r="C766" s="165"/>
      <c r="D766" s="165"/>
      <c r="E766" s="165"/>
      <c r="F766" s="195"/>
      <c r="G766" s="165"/>
      <c r="H766" s="165"/>
      <c r="I766" s="165"/>
      <c r="J766" s="165"/>
      <c r="K766" s="77"/>
      <c r="L766" s="77"/>
      <c r="M766" s="82"/>
      <c r="N766" s="196">
        <f>VLOOKUP(M766,'Supporting Documentation'!$A$4:$J$566,10,FALSE)</f>
        <v>0</v>
      </c>
      <c r="O766" s="51"/>
      <c r="P766" s="50"/>
      <c r="Q766" s="157">
        <f>IF(O766="",0,(O766/'PPF Application'!$T$7))</f>
        <v>0</v>
      </c>
      <c r="R766" s="52">
        <f>IF(M766="", 0, (N766/'PPF Application'!$T$7)*O766)</f>
        <v>0</v>
      </c>
      <c r="S766" s="135"/>
      <c r="U766" s="159">
        <f t="shared" si="96"/>
        <v>0</v>
      </c>
      <c r="V766" s="159">
        <f t="shared" si="89"/>
        <v>0</v>
      </c>
      <c r="W766" s="159">
        <f t="shared" si="90"/>
        <v>0</v>
      </c>
      <c r="X766" s="159">
        <f t="shared" si="91"/>
        <v>0</v>
      </c>
      <c r="Y766" s="159">
        <f t="shared" si="92"/>
        <v>0</v>
      </c>
      <c r="Z766" s="11">
        <f t="shared" si="93"/>
        <v>0</v>
      </c>
      <c r="AB766" s="23">
        <f t="shared" si="94"/>
        <v>0</v>
      </c>
      <c r="AC766" s="23">
        <f t="shared" si="95"/>
        <v>0</v>
      </c>
    </row>
    <row r="767" spans="1:29" x14ac:dyDescent="0.2">
      <c r="A767" s="364"/>
      <c r="B767" s="364"/>
      <c r="C767" s="165"/>
      <c r="D767" s="165"/>
      <c r="E767" s="165"/>
      <c r="F767" s="195"/>
      <c r="G767" s="165"/>
      <c r="H767" s="165"/>
      <c r="I767" s="165"/>
      <c r="J767" s="165"/>
      <c r="K767" s="77"/>
      <c r="L767" s="77"/>
      <c r="M767" s="82"/>
      <c r="N767" s="196">
        <f>VLOOKUP(M767,'Supporting Documentation'!$A$4:$J$566,10,FALSE)</f>
        <v>0</v>
      </c>
      <c r="O767" s="51"/>
      <c r="P767" s="50"/>
      <c r="Q767" s="157">
        <f>IF(O767="",0,(O767/'PPF Application'!$T$7))</f>
        <v>0</v>
      </c>
      <c r="R767" s="52">
        <f>IF(M767="", 0, (N767/'PPF Application'!$T$7)*O767)</f>
        <v>0</v>
      </c>
      <c r="S767" s="135"/>
      <c r="U767" s="159">
        <f t="shared" si="96"/>
        <v>0</v>
      </c>
      <c r="V767" s="159">
        <f t="shared" si="89"/>
        <v>0</v>
      </c>
      <c r="W767" s="159">
        <f t="shared" si="90"/>
        <v>0</v>
      </c>
      <c r="X767" s="159">
        <f t="shared" si="91"/>
        <v>0</v>
      </c>
      <c r="Y767" s="159">
        <f t="shared" si="92"/>
        <v>0</v>
      </c>
      <c r="Z767" s="11">
        <f t="shared" si="93"/>
        <v>0</v>
      </c>
      <c r="AB767" s="23">
        <f t="shared" si="94"/>
        <v>0</v>
      </c>
      <c r="AC767" s="23">
        <f t="shared" si="95"/>
        <v>0</v>
      </c>
    </row>
    <row r="768" spans="1:29" x14ac:dyDescent="0.2">
      <c r="A768" s="364"/>
      <c r="B768" s="364"/>
      <c r="C768" s="165"/>
      <c r="D768" s="165"/>
      <c r="E768" s="165"/>
      <c r="F768" s="195"/>
      <c r="G768" s="165"/>
      <c r="H768" s="165"/>
      <c r="I768" s="165"/>
      <c r="J768" s="165"/>
      <c r="K768" s="77"/>
      <c r="L768" s="77"/>
      <c r="M768" s="82"/>
      <c r="N768" s="196">
        <f>VLOOKUP(M768,'Supporting Documentation'!$A$4:$J$566,10,FALSE)</f>
        <v>0</v>
      </c>
      <c r="O768" s="51"/>
      <c r="P768" s="50"/>
      <c r="Q768" s="157">
        <f>IF(O768="",0,(O768/'PPF Application'!$T$7))</f>
        <v>0</v>
      </c>
      <c r="R768" s="52">
        <f>IF(M768="", 0, (N768/'PPF Application'!$T$7)*O768)</f>
        <v>0</v>
      </c>
      <c r="S768" s="135"/>
      <c r="U768" s="159">
        <f t="shared" si="96"/>
        <v>0</v>
      </c>
      <c r="V768" s="159">
        <f t="shared" si="89"/>
        <v>0</v>
      </c>
      <c r="W768" s="159">
        <f t="shared" si="90"/>
        <v>0</v>
      </c>
      <c r="X768" s="159">
        <f t="shared" si="91"/>
        <v>0</v>
      </c>
      <c r="Y768" s="159">
        <f t="shared" si="92"/>
        <v>0</v>
      </c>
      <c r="Z768" s="11">
        <f t="shared" si="93"/>
        <v>0</v>
      </c>
      <c r="AB768" s="23">
        <f t="shared" si="94"/>
        <v>0</v>
      </c>
      <c r="AC768" s="23">
        <f t="shared" si="95"/>
        <v>0</v>
      </c>
    </row>
    <row r="769" spans="1:29" x14ac:dyDescent="0.2">
      <c r="A769" s="364"/>
      <c r="B769" s="364"/>
      <c r="C769" s="165"/>
      <c r="D769" s="165"/>
      <c r="E769" s="165"/>
      <c r="F769" s="195"/>
      <c r="G769" s="165"/>
      <c r="H769" s="165"/>
      <c r="I769" s="165"/>
      <c r="J769" s="165"/>
      <c r="K769" s="77"/>
      <c r="L769" s="77"/>
      <c r="M769" s="82"/>
      <c r="N769" s="196">
        <f>VLOOKUP(M769,'Supporting Documentation'!$A$4:$J$566,10,FALSE)</f>
        <v>0</v>
      </c>
      <c r="O769" s="51"/>
      <c r="P769" s="50"/>
      <c r="Q769" s="157">
        <f>IF(O769="",0,(O769/'PPF Application'!$T$7))</f>
        <v>0</v>
      </c>
      <c r="R769" s="52">
        <f>IF(M769="", 0, (N769/'PPF Application'!$T$7)*O769)</f>
        <v>0</v>
      </c>
      <c r="S769" s="135"/>
      <c r="U769" s="159">
        <f t="shared" si="96"/>
        <v>0</v>
      </c>
      <c r="V769" s="159">
        <f t="shared" si="89"/>
        <v>0</v>
      </c>
      <c r="W769" s="159">
        <f t="shared" si="90"/>
        <v>0</v>
      </c>
      <c r="X769" s="159">
        <f t="shared" si="91"/>
        <v>0</v>
      </c>
      <c r="Y769" s="159">
        <f t="shared" si="92"/>
        <v>0</v>
      </c>
      <c r="Z769" s="11">
        <f t="shared" si="93"/>
        <v>0</v>
      </c>
      <c r="AB769" s="23">
        <f t="shared" si="94"/>
        <v>0</v>
      </c>
      <c r="AC769" s="23">
        <f t="shared" si="95"/>
        <v>0</v>
      </c>
    </row>
    <row r="770" spans="1:29" x14ac:dyDescent="0.2">
      <c r="A770" s="364"/>
      <c r="B770" s="364"/>
      <c r="C770" s="165"/>
      <c r="D770" s="165"/>
      <c r="E770" s="165"/>
      <c r="F770" s="195"/>
      <c r="G770" s="165"/>
      <c r="H770" s="165"/>
      <c r="I770" s="165"/>
      <c r="J770" s="165"/>
      <c r="K770" s="77"/>
      <c r="L770" s="77"/>
      <c r="M770" s="82"/>
      <c r="N770" s="196">
        <f>VLOOKUP(M770,'Supporting Documentation'!$A$4:$J$566,10,FALSE)</f>
        <v>0</v>
      </c>
      <c r="O770" s="51"/>
      <c r="P770" s="50"/>
      <c r="Q770" s="157">
        <f>IF(O770="",0,(O770/'PPF Application'!$T$7))</f>
        <v>0</v>
      </c>
      <c r="R770" s="52">
        <f>IF(M770="", 0, (N770/'PPF Application'!$T$7)*O770)</f>
        <v>0</v>
      </c>
      <c r="S770" s="135"/>
      <c r="U770" s="159">
        <f t="shared" si="96"/>
        <v>0</v>
      </c>
      <c r="V770" s="159">
        <f t="shared" si="89"/>
        <v>0</v>
      </c>
      <c r="W770" s="159">
        <f t="shared" si="90"/>
        <v>0</v>
      </c>
      <c r="X770" s="159">
        <f t="shared" si="91"/>
        <v>0</v>
      </c>
      <c r="Y770" s="159">
        <f t="shared" si="92"/>
        <v>0</v>
      </c>
      <c r="Z770" s="11">
        <f t="shared" si="93"/>
        <v>0</v>
      </c>
      <c r="AB770" s="23">
        <f t="shared" si="94"/>
        <v>0</v>
      </c>
      <c r="AC770" s="23">
        <f t="shared" si="95"/>
        <v>0</v>
      </c>
    </row>
    <row r="771" spans="1:29" x14ac:dyDescent="0.2">
      <c r="A771" s="364"/>
      <c r="B771" s="364"/>
      <c r="C771" s="165"/>
      <c r="D771" s="165"/>
      <c r="E771" s="165"/>
      <c r="F771" s="195"/>
      <c r="G771" s="165"/>
      <c r="H771" s="165"/>
      <c r="I771" s="165"/>
      <c r="J771" s="165"/>
      <c r="K771" s="77"/>
      <c r="L771" s="77"/>
      <c r="M771" s="82"/>
      <c r="N771" s="196">
        <f>VLOOKUP(M771,'Supporting Documentation'!$A$4:$J$566,10,FALSE)</f>
        <v>0</v>
      </c>
      <c r="O771" s="51"/>
      <c r="P771" s="50"/>
      <c r="Q771" s="157">
        <f>IF(O771="",0,(O771/'PPF Application'!$T$7))</f>
        <v>0</v>
      </c>
      <c r="R771" s="52">
        <f>IF(M771="", 0, (N771/'PPF Application'!$T$7)*O771)</f>
        <v>0</v>
      </c>
      <c r="S771" s="135"/>
      <c r="U771" s="159">
        <f t="shared" si="96"/>
        <v>0</v>
      </c>
      <c r="V771" s="159">
        <f t="shared" si="89"/>
        <v>0</v>
      </c>
      <c r="W771" s="159">
        <f t="shared" si="90"/>
        <v>0</v>
      </c>
      <c r="X771" s="159">
        <f t="shared" si="91"/>
        <v>0</v>
      </c>
      <c r="Y771" s="159">
        <f t="shared" si="92"/>
        <v>0</v>
      </c>
      <c r="Z771" s="11">
        <f t="shared" si="93"/>
        <v>0</v>
      </c>
      <c r="AB771" s="23">
        <f t="shared" si="94"/>
        <v>0</v>
      </c>
      <c r="AC771" s="23">
        <f t="shared" si="95"/>
        <v>0</v>
      </c>
    </row>
    <row r="772" spans="1:29" x14ac:dyDescent="0.2">
      <c r="A772" s="364"/>
      <c r="B772" s="364"/>
      <c r="C772" s="165"/>
      <c r="D772" s="165"/>
      <c r="E772" s="165"/>
      <c r="F772" s="195"/>
      <c r="G772" s="165"/>
      <c r="H772" s="165"/>
      <c r="I772" s="165"/>
      <c r="J772" s="165"/>
      <c r="K772" s="77"/>
      <c r="L772" s="77"/>
      <c r="M772" s="82"/>
      <c r="N772" s="196">
        <f>VLOOKUP(M772,'Supporting Documentation'!$A$4:$J$566,10,FALSE)</f>
        <v>0</v>
      </c>
      <c r="O772" s="51"/>
      <c r="P772" s="50"/>
      <c r="Q772" s="157">
        <f>IF(O772="",0,(O772/'PPF Application'!$T$7))</f>
        <v>0</v>
      </c>
      <c r="R772" s="52">
        <f>IF(M772="", 0, (N772/'PPF Application'!$T$7)*O772)</f>
        <v>0</v>
      </c>
      <c r="S772" s="135"/>
      <c r="U772" s="159">
        <f t="shared" si="96"/>
        <v>0</v>
      </c>
      <c r="V772" s="159">
        <f t="shared" si="89"/>
        <v>0</v>
      </c>
      <c r="W772" s="159">
        <f t="shared" si="90"/>
        <v>0</v>
      </c>
      <c r="X772" s="159">
        <f t="shared" si="91"/>
        <v>0</v>
      </c>
      <c r="Y772" s="159">
        <f t="shared" si="92"/>
        <v>0</v>
      </c>
      <c r="Z772" s="11">
        <f t="shared" si="93"/>
        <v>0</v>
      </c>
      <c r="AB772" s="23">
        <f t="shared" si="94"/>
        <v>0</v>
      </c>
      <c r="AC772" s="23">
        <f t="shared" si="95"/>
        <v>0</v>
      </c>
    </row>
    <row r="773" spans="1:29" x14ac:dyDescent="0.2">
      <c r="A773" s="364"/>
      <c r="B773" s="364"/>
      <c r="C773" s="165"/>
      <c r="D773" s="165"/>
      <c r="E773" s="165"/>
      <c r="F773" s="195"/>
      <c r="G773" s="165"/>
      <c r="H773" s="165"/>
      <c r="I773" s="165"/>
      <c r="J773" s="165"/>
      <c r="K773" s="77"/>
      <c r="L773" s="77"/>
      <c r="M773" s="82"/>
      <c r="N773" s="196">
        <f>VLOOKUP(M773,'Supporting Documentation'!$A$4:$J$566,10,FALSE)</f>
        <v>0</v>
      </c>
      <c r="O773" s="51"/>
      <c r="P773" s="50"/>
      <c r="Q773" s="157">
        <f>IF(O773="",0,(O773/'PPF Application'!$T$7))</f>
        <v>0</v>
      </c>
      <c r="R773" s="52">
        <f>IF(M773="", 0, (N773/'PPF Application'!$T$7)*O773)</f>
        <v>0</v>
      </c>
      <c r="S773" s="135"/>
      <c r="U773" s="159">
        <f t="shared" si="96"/>
        <v>0</v>
      </c>
      <c r="V773" s="159">
        <f t="shared" si="89"/>
        <v>0</v>
      </c>
      <c r="W773" s="159">
        <f t="shared" si="90"/>
        <v>0</v>
      </c>
      <c r="X773" s="159">
        <f t="shared" si="91"/>
        <v>0</v>
      </c>
      <c r="Y773" s="159">
        <f t="shared" si="92"/>
        <v>0</v>
      </c>
      <c r="Z773" s="11">
        <f t="shared" si="93"/>
        <v>0</v>
      </c>
      <c r="AB773" s="23">
        <f t="shared" si="94"/>
        <v>0</v>
      </c>
      <c r="AC773" s="23">
        <f t="shared" si="95"/>
        <v>0</v>
      </c>
    </row>
    <row r="774" spans="1:29" x14ac:dyDescent="0.2">
      <c r="A774" s="364"/>
      <c r="B774" s="364"/>
      <c r="C774" s="165"/>
      <c r="D774" s="165"/>
      <c r="E774" s="165"/>
      <c r="F774" s="195"/>
      <c r="G774" s="165"/>
      <c r="H774" s="165"/>
      <c r="I774" s="165"/>
      <c r="J774" s="165"/>
      <c r="K774" s="77"/>
      <c r="L774" s="77"/>
      <c r="M774" s="82"/>
      <c r="N774" s="196">
        <f>VLOOKUP(M774,'Supporting Documentation'!$A$4:$J$566,10,FALSE)</f>
        <v>0</v>
      </c>
      <c r="O774" s="51"/>
      <c r="P774" s="50"/>
      <c r="Q774" s="157">
        <f>IF(O774="",0,(O774/'PPF Application'!$T$7))</f>
        <v>0</v>
      </c>
      <c r="R774" s="52">
        <f>IF(M774="", 0, (N774/'PPF Application'!$T$7)*O774)</f>
        <v>0</v>
      </c>
      <c r="S774" s="135"/>
      <c r="U774" s="159">
        <f t="shared" si="96"/>
        <v>0</v>
      </c>
      <c r="V774" s="159">
        <f t="shared" ref="V774:V837" si="97">IF(AND(C774="x",G774="x"),1,0)</f>
        <v>0</v>
      </c>
      <c r="W774" s="159">
        <f t="shared" ref="W774:W837" si="98">IF(AND(D774="x",G774="x"),1,0)</f>
        <v>0</v>
      </c>
      <c r="X774" s="159">
        <f t="shared" ref="X774:X837" si="99">IF(AND(E774="x",G774="x"),1,0)</f>
        <v>0</v>
      </c>
      <c r="Y774" s="159">
        <f t="shared" ref="Y774:Y837" si="100">IF(OR(M774="UNK",M774="TPR",M774="ORP",M774="INC",M774="OTS"),1,0)</f>
        <v>0</v>
      </c>
      <c r="Z774" s="11">
        <f t="shared" ref="Z774:Z837" si="101">IF((AND(AND(AND(K774&lt;=$AA$5,L774&gt;=$AA$5,K774&lt;&gt;"",G774&lt;&gt;"")))),1,0)</f>
        <v>0</v>
      </c>
      <c r="AB774" s="23">
        <f t="shared" ref="AB774:AB837" si="102">IF(H774="x",Q774,0)</f>
        <v>0</v>
      </c>
      <c r="AC774" s="23">
        <f t="shared" ref="AC774:AC837" si="103">IF(P774="x", Q774, 0)</f>
        <v>0</v>
      </c>
    </row>
    <row r="775" spans="1:29" x14ac:dyDescent="0.2">
      <c r="A775" s="364"/>
      <c r="B775" s="364"/>
      <c r="C775" s="165"/>
      <c r="D775" s="165"/>
      <c r="E775" s="165"/>
      <c r="F775" s="195"/>
      <c r="G775" s="165"/>
      <c r="H775" s="165"/>
      <c r="I775" s="165"/>
      <c r="J775" s="165"/>
      <c r="K775" s="77"/>
      <c r="L775" s="77"/>
      <c r="M775" s="82"/>
      <c r="N775" s="196">
        <f>VLOOKUP(M775,'Supporting Documentation'!$A$4:$J$566,10,FALSE)</f>
        <v>0</v>
      </c>
      <c r="O775" s="51"/>
      <c r="P775" s="50"/>
      <c r="Q775" s="157">
        <f>IF(O775="",0,(O775/'PPF Application'!$T$7))</f>
        <v>0</v>
      </c>
      <c r="R775" s="52">
        <f>IF(M775="", 0, (N775/'PPF Application'!$T$7)*O775)</f>
        <v>0</v>
      </c>
      <c r="S775" s="135"/>
      <c r="U775" s="159">
        <f t="shared" ref="U775:U838" si="104">IF(AND(A775="x",G775="x"),1,0)</f>
        <v>0</v>
      </c>
      <c r="V775" s="159">
        <f t="shared" si="97"/>
        <v>0</v>
      </c>
      <c r="W775" s="159">
        <f t="shared" si="98"/>
        <v>0</v>
      </c>
      <c r="X775" s="159">
        <f t="shared" si="99"/>
        <v>0</v>
      </c>
      <c r="Y775" s="159">
        <f t="shared" si="100"/>
        <v>0</v>
      </c>
      <c r="Z775" s="11">
        <f t="shared" si="101"/>
        <v>0</v>
      </c>
      <c r="AB775" s="23">
        <f t="shared" si="102"/>
        <v>0</v>
      </c>
      <c r="AC775" s="23">
        <f t="shared" si="103"/>
        <v>0</v>
      </c>
    </row>
    <row r="776" spans="1:29" x14ac:dyDescent="0.2">
      <c r="A776" s="364"/>
      <c r="B776" s="364"/>
      <c r="C776" s="165"/>
      <c r="D776" s="165"/>
      <c r="E776" s="165"/>
      <c r="F776" s="195"/>
      <c r="G776" s="165"/>
      <c r="H776" s="165"/>
      <c r="I776" s="165"/>
      <c r="J776" s="165"/>
      <c r="K776" s="77"/>
      <c r="L776" s="77"/>
      <c r="M776" s="82"/>
      <c r="N776" s="196">
        <f>VLOOKUP(M776,'Supporting Documentation'!$A$4:$J$566,10,FALSE)</f>
        <v>0</v>
      </c>
      <c r="O776" s="51"/>
      <c r="P776" s="50"/>
      <c r="Q776" s="157">
        <f>IF(O776="",0,(O776/'PPF Application'!$T$7))</f>
        <v>0</v>
      </c>
      <c r="R776" s="52">
        <f>IF(M776="", 0, (N776/'PPF Application'!$T$7)*O776)</f>
        <v>0</v>
      </c>
      <c r="S776" s="135"/>
      <c r="U776" s="159">
        <f t="shared" si="104"/>
        <v>0</v>
      </c>
      <c r="V776" s="159">
        <f t="shared" si="97"/>
        <v>0</v>
      </c>
      <c r="W776" s="159">
        <f t="shared" si="98"/>
        <v>0</v>
      </c>
      <c r="X776" s="159">
        <f t="shared" si="99"/>
        <v>0</v>
      </c>
      <c r="Y776" s="159">
        <f t="shared" si="100"/>
        <v>0</v>
      </c>
      <c r="Z776" s="11">
        <f t="shared" si="101"/>
        <v>0</v>
      </c>
      <c r="AB776" s="23">
        <f t="shared" si="102"/>
        <v>0</v>
      </c>
      <c r="AC776" s="23">
        <f t="shared" si="103"/>
        <v>0</v>
      </c>
    </row>
    <row r="777" spans="1:29" x14ac:dyDescent="0.2">
      <c r="A777" s="364"/>
      <c r="B777" s="364"/>
      <c r="C777" s="165"/>
      <c r="D777" s="165"/>
      <c r="E777" s="165"/>
      <c r="F777" s="195"/>
      <c r="G777" s="165"/>
      <c r="H777" s="165"/>
      <c r="I777" s="165"/>
      <c r="J777" s="165"/>
      <c r="K777" s="77"/>
      <c r="L777" s="77"/>
      <c r="M777" s="82"/>
      <c r="N777" s="196">
        <f>VLOOKUP(M777,'Supporting Documentation'!$A$4:$J$566,10,FALSE)</f>
        <v>0</v>
      </c>
      <c r="O777" s="51"/>
      <c r="P777" s="50"/>
      <c r="Q777" s="157">
        <f>IF(O777="",0,(O777/'PPF Application'!$T$7))</f>
        <v>0</v>
      </c>
      <c r="R777" s="52">
        <f>IF(M777="", 0, (N777/'PPF Application'!$T$7)*O777)</f>
        <v>0</v>
      </c>
      <c r="S777" s="135"/>
      <c r="U777" s="159">
        <f t="shared" si="104"/>
        <v>0</v>
      </c>
      <c r="V777" s="159">
        <f t="shared" si="97"/>
        <v>0</v>
      </c>
      <c r="W777" s="159">
        <f t="shared" si="98"/>
        <v>0</v>
      </c>
      <c r="X777" s="159">
        <f t="shared" si="99"/>
        <v>0</v>
      </c>
      <c r="Y777" s="159">
        <f t="shared" si="100"/>
        <v>0</v>
      </c>
      <c r="Z777" s="11">
        <f t="shared" si="101"/>
        <v>0</v>
      </c>
      <c r="AB777" s="23">
        <f t="shared" si="102"/>
        <v>0</v>
      </c>
      <c r="AC777" s="23">
        <f t="shared" si="103"/>
        <v>0</v>
      </c>
    </row>
    <row r="778" spans="1:29" x14ac:dyDescent="0.2">
      <c r="A778" s="364"/>
      <c r="B778" s="364"/>
      <c r="C778" s="165"/>
      <c r="D778" s="165"/>
      <c r="E778" s="165"/>
      <c r="F778" s="195"/>
      <c r="G778" s="165"/>
      <c r="H778" s="165"/>
      <c r="I778" s="165"/>
      <c r="J778" s="165"/>
      <c r="K778" s="77"/>
      <c r="L778" s="77"/>
      <c r="M778" s="82"/>
      <c r="N778" s="196">
        <f>VLOOKUP(M778,'Supporting Documentation'!$A$4:$J$566,10,FALSE)</f>
        <v>0</v>
      </c>
      <c r="O778" s="51"/>
      <c r="P778" s="50"/>
      <c r="Q778" s="157">
        <f>IF(O778="",0,(O778/'PPF Application'!$T$7))</f>
        <v>0</v>
      </c>
      <c r="R778" s="52">
        <f>IF(M778="", 0, (N778/'PPF Application'!$T$7)*O778)</f>
        <v>0</v>
      </c>
      <c r="S778" s="135"/>
      <c r="U778" s="159">
        <f t="shared" si="104"/>
        <v>0</v>
      </c>
      <c r="V778" s="159">
        <f t="shared" si="97"/>
        <v>0</v>
      </c>
      <c r="W778" s="159">
        <f t="shared" si="98"/>
        <v>0</v>
      </c>
      <c r="X778" s="159">
        <f t="shared" si="99"/>
        <v>0</v>
      </c>
      <c r="Y778" s="159">
        <f t="shared" si="100"/>
        <v>0</v>
      </c>
      <c r="Z778" s="11">
        <f t="shared" si="101"/>
        <v>0</v>
      </c>
      <c r="AB778" s="23">
        <f t="shared" si="102"/>
        <v>0</v>
      </c>
      <c r="AC778" s="23">
        <f t="shared" si="103"/>
        <v>0</v>
      </c>
    </row>
    <row r="779" spans="1:29" x14ac:dyDescent="0.2">
      <c r="A779" s="364"/>
      <c r="B779" s="364"/>
      <c r="C779" s="165"/>
      <c r="D779" s="165"/>
      <c r="E779" s="165"/>
      <c r="F779" s="195"/>
      <c r="G779" s="165"/>
      <c r="H779" s="165"/>
      <c r="I779" s="165"/>
      <c r="J779" s="165"/>
      <c r="K779" s="77"/>
      <c r="L779" s="77"/>
      <c r="M779" s="82"/>
      <c r="N779" s="196">
        <f>VLOOKUP(M779,'Supporting Documentation'!$A$4:$J$566,10,FALSE)</f>
        <v>0</v>
      </c>
      <c r="O779" s="51"/>
      <c r="P779" s="50"/>
      <c r="Q779" s="157">
        <f>IF(O779="",0,(O779/'PPF Application'!$T$7))</f>
        <v>0</v>
      </c>
      <c r="R779" s="52">
        <f>IF(M779="", 0, (N779/'PPF Application'!$T$7)*O779)</f>
        <v>0</v>
      </c>
      <c r="S779" s="135"/>
      <c r="U779" s="159">
        <f t="shared" si="104"/>
        <v>0</v>
      </c>
      <c r="V779" s="159">
        <f t="shared" si="97"/>
        <v>0</v>
      </c>
      <c r="W779" s="159">
        <f t="shared" si="98"/>
        <v>0</v>
      </c>
      <c r="X779" s="159">
        <f t="shared" si="99"/>
        <v>0</v>
      </c>
      <c r="Y779" s="159">
        <f t="shared" si="100"/>
        <v>0</v>
      </c>
      <c r="Z779" s="11">
        <f t="shared" si="101"/>
        <v>0</v>
      </c>
      <c r="AB779" s="23">
        <f t="shared" si="102"/>
        <v>0</v>
      </c>
      <c r="AC779" s="23">
        <f t="shared" si="103"/>
        <v>0</v>
      </c>
    </row>
    <row r="780" spans="1:29" x14ac:dyDescent="0.2">
      <c r="A780" s="364"/>
      <c r="B780" s="364"/>
      <c r="C780" s="165"/>
      <c r="D780" s="165"/>
      <c r="E780" s="165"/>
      <c r="F780" s="195"/>
      <c r="G780" s="165"/>
      <c r="H780" s="165"/>
      <c r="I780" s="165"/>
      <c r="J780" s="165"/>
      <c r="K780" s="77"/>
      <c r="L780" s="77"/>
      <c r="M780" s="82"/>
      <c r="N780" s="196">
        <f>VLOOKUP(M780,'Supporting Documentation'!$A$4:$J$566,10,FALSE)</f>
        <v>0</v>
      </c>
      <c r="O780" s="51"/>
      <c r="P780" s="50"/>
      <c r="Q780" s="157">
        <f>IF(O780="",0,(O780/'PPF Application'!$T$7))</f>
        <v>0</v>
      </c>
      <c r="R780" s="52">
        <f>IF(M780="", 0, (N780/'PPF Application'!$T$7)*O780)</f>
        <v>0</v>
      </c>
      <c r="S780" s="135"/>
      <c r="U780" s="159">
        <f t="shared" si="104"/>
        <v>0</v>
      </c>
      <c r="V780" s="159">
        <f t="shared" si="97"/>
        <v>0</v>
      </c>
      <c r="W780" s="159">
        <f t="shared" si="98"/>
        <v>0</v>
      </c>
      <c r="X780" s="159">
        <f t="shared" si="99"/>
        <v>0</v>
      </c>
      <c r="Y780" s="159">
        <f t="shared" si="100"/>
        <v>0</v>
      </c>
      <c r="Z780" s="11">
        <f t="shared" si="101"/>
        <v>0</v>
      </c>
      <c r="AB780" s="23">
        <f t="shared" si="102"/>
        <v>0</v>
      </c>
      <c r="AC780" s="23">
        <f t="shared" si="103"/>
        <v>0</v>
      </c>
    </row>
    <row r="781" spans="1:29" x14ac:dyDescent="0.2">
      <c r="A781" s="364"/>
      <c r="B781" s="364"/>
      <c r="C781" s="165"/>
      <c r="D781" s="165"/>
      <c r="E781" s="165"/>
      <c r="F781" s="195"/>
      <c r="G781" s="165"/>
      <c r="H781" s="165"/>
      <c r="I781" s="165"/>
      <c r="J781" s="165"/>
      <c r="K781" s="77"/>
      <c r="L781" s="77"/>
      <c r="M781" s="82"/>
      <c r="N781" s="196">
        <f>VLOOKUP(M781,'Supporting Documentation'!$A$4:$J$566,10,FALSE)</f>
        <v>0</v>
      </c>
      <c r="O781" s="51"/>
      <c r="P781" s="50"/>
      <c r="Q781" s="157">
        <f>IF(O781="",0,(O781/'PPF Application'!$T$7))</f>
        <v>0</v>
      </c>
      <c r="R781" s="52">
        <f>IF(M781="", 0, (N781/'PPF Application'!$T$7)*O781)</f>
        <v>0</v>
      </c>
      <c r="S781" s="135"/>
      <c r="U781" s="159">
        <f t="shared" si="104"/>
        <v>0</v>
      </c>
      <c r="V781" s="159">
        <f t="shared" si="97"/>
        <v>0</v>
      </c>
      <c r="W781" s="159">
        <f t="shared" si="98"/>
        <v>0</v>
      </c>
      <c r="X781" s="159">
        <f t="shared" si="99"/>
        <v>0</v>
      </c>
      <c r="Y781" s="159">
        <f t="shared" si="100"/>
        <v>0</v>
      </c>
      <c r="Z781" s="11">
        <f t="shared" si="101"/>
        <v>0</v>
      </c>
      <c r="AB781" s="23">
        <f t="shared" si="102"/>
        <v>0</v>
      </c>
      <c r="AC781" s="23">
        <f t="shared" si="103"/>
        <v>0</v>
      </c>
    </row>
    <row r="782" spans="1:29" x14ac:dyDescent="0.2">
      <c r="A782" s="364"/>
      <c r="B782" s="364"/>
      <c r="C782" s="165"/>
      <c r="D782" s="165"/>
      <c r="E782" s="165"/>
      <c r="F782" s="195"/>
      <c r="G782" s="165"/>
      <c r="H782" s="165"/>
      <c r="I782" s="165"/>
      <c r="J782" s="165"/>
      <c r="K782" s="77"/>
      <c r="L782" s="77"/>
      <c r="M782" s="82"/>
      <c r="N782" s="196">
        <f>VLOOKUP(M782,'Supporting Documentation'!$A$4:$J$566,10,FALSE)</f>
        <v>0</v>
      </c>
      <c r="O782" s="51"/>
      <c r="P782" s="50"/>
      <c r="Q782" s="157">
        <f>IF(O782="",0,(O782/'PPF Application'!$T$7))</f>
        <v>0</v>
      </c>
      <c r="R782" s="52">
        <f>IF(M782="", 0, (N782/'PPF Application'!$T$7)*O782)</f>
        <v>0</v>
      </c>
      <c r="S782" s="135"/>
      <c r="U782" s="159">
        <f t="shared" si="104"/>
        <v>0</v>
      </c>
      <c r="V782" s="159">
        <f t="shared" si="97"/>
        <v>0</v>
      </c>
      <c r="W782" s="159">
        <f t="shared" si="98"/>
        <v>0</v>
      </c>
      <c r="X782" s="159">
        <f t="shared" si="99"/>
        <v>0</v>
      </c>
      <c r="Y782" s="159">
        <f t="shared" si="100"/>
        <v>0</v>
      </c>
      <c r="Z782" s="11">
        <f t="shared" si="101"/>
        <v>0</v>
      </c>
      <c r="AB782" s="23">
        <f t="shared" si="102"/>
        <v>0</v>
      </c>
      <c r="AC782" s="23">
        <f t="shared" si="103"/>
        <v>0</v>
      </c>
    </row>
    <row r="783" spans="1:29" x14ac:dyDescent="0.2">
      <c r="A783" s="364"/>
      <c r="B783" s="364"/>
      <c r="C783" s="165"/>
      <c r="D783" s="165"/>
      <c r="E783" s="165"/>
      <c r="F783" s="195"/>
      <c r="G783" s="165"/>
      <c r="H783" s="165"/>
      <c r="I783" s="165"/>
      <c r="J783" s="165"/>
      <c r="K783" s="77"/>
      <c r="L783" s="77"/>
      <c r="M783" s="82"/>
      <c r="N783" s="196">
        <f>VLOOKUP(M783,'Supporting Documentation'!$A$4:$J$566,10,FALSE)</f>
        <v>0</v>
      </c>
      <c r="O783" s="51"/>
      <c r="P783" s="50"/>
      <c r="Q783" s="157">
        <f>IF(O783="",0,(O783/'PPF Application'!$T$7))</f>
        <v>0</v>
      </c>
      <c r="R783" s="52">
        <f>IF(M783="", 0, (N783/'PPF Application'!$T$7)*O783)</f>
        <v>0</v>
      </c>
      <c r="S783" s="135"/>
      <c r="U783" s="159">
        <f t="shared" si="104"/>
        <v>0</v>
      </c>
      <c r="V783" s="159">
        <f t="shared" si="97"/>
        <v>0</v>
      </c>
      <c r="W783" s="159">
        <f t="shared" si="98"/>
        <v>0</v>
      </c>
      <c r="X783" s="159">
        <f t="shared" si="99"/>
        <v>0</v>
      </c>
      <c r="Y783" s="159">
        <f t="shared" si="100"/>
        <v>0</v>
      </c>
      <c r="Z783" s="11">
        <f t="shared" si="101"/>
        <v>0</v>
      </c>
      <c r="AB783" s="23">
        <f t="shared" si="102"/>
        <v>0</v>
      </c>
      <c r="AC783" s="23">
        <f t="shared" si="103"/>
        <v>0</v>
      </c>
    </row>
    <row r="784" spans="1:29" x14ac:dyDescent="0.2">
      <c r="A784" s="364"/>
      <c r="B784" s="364"/>
      <c r="C784" s="165"/>
      <c r="D784" s="165"/>
      <c r="E784" s="165"/>
      <c r="F784" s="195"/>
      <c r="G784" s="165"/>
      <c r="H784" s="165"/>
      <c r="I784" s="165"/>
      <c r="J784" s="165"/>
      <c r="K784" s="77"/>
      <c r="L784" s="77"/>
      <c r="M784" s="82"/>
      <c r="N784" s="196">
        <f>VLOOKUP(M784,'Supporting Documentation'!$A$4:$J$566,10,FALSE)</f>
        <v>0</v>
      </c>
      <c r="O784" s="51"/>
      <c r="P784" s="50"/>
      <c r="Q784" s="157">
        <f>IF(O784="",0,(O784/'PPF Application'!$T$7))</f>
        <v>0</v>
      </c>
      <c r="R784" s="52">
        <f>IF(M784="", 0, (N784/'PPF Application'!$T$7)*O784)</f>
        <v>0</v>
      </c>
      <c r="S784" s="135"/>
      <c r="U784" s="159">
        <f t="shared" si="104"/>
        <v>0</v>
      </c>
      <c r="V784" s="159">
        <f t="shared" si="97"/>
        <v>0</v>
      </c>
      <c r="W784" s="159">
        <f t="shared" si="98"/>
        <v>0</v>
      </c>
      <c r="X784" s="159">
        <f t="shared" si="99"/>
        <v>0</v>
      </c>
      <c r="Y784" s="159">
        <f t="shared" si="100"/>
        <v>0</v>
      </c>
      <c r="Z784" s="11">
        <f t="shared" si="101"/>
        <v>0</v>
      </c>
      <c r="AB784" s="23">
        <f t="shared" si="102"/>
        <v>0</v>
      </c>
      <c r="AC784" s="23">
        <f t="shared" si="103"/>
        <v>0</v>
      </c>
    </row>
    <row r="785" spans="1:29" x14ac:dyDescent="0.2">
      <c r="A785" s="364"/>
      <c r="B785" s="364"/>
      <c r="C785" s="165"/>
      <c r="D785" s="165"/>
      <c r="E785" s="165"/>
      <c r="F785" s="195"/>
      <c r="G785" s="165"/>
      <c r="H785" s="165"/>
      <c r="I785" s="165"/>
      <c r="J785" s="165"/>
      <c r="K785" s="77"/>
      <c r="L785" s="77"/>
      <c r="M785" s="82"/>
      <c r="N785" s="196">
        <f>VLOOKUP(M785,'Supporting Documentation'!$A$4:$J$566,10,FALSE)</f>
        <v>0</v>
      </c>
      <c r="O785" s="51"/>
      <c r="P785" s="50"/>
      <c r="Q785" s="157">
        <f>IF(O785="",0,(O785/'PPF Application'!$T$7))</f>
        <v>0</v>
      </c>
      <c r="R785" s="52">
        <f>IF(M785="", 0, (N785/'PPF Application'!$T$7)*O785)</f>
        <v>0</v>
      </c>
      <c r="S785" s="135"/>
      <c r="U785" s="159">
        <f t="shared" si="104"/>
        <v>0</v>
      </c>
      <c r="V785" s="159">
        <f t="shared" si="97"/>
        <v>0</v>
      </c>
      <c r="W785" s="159">
        <f t="shared" si="98"/>
        <v>0</v>
      </c>
      <c r="X785" s="159">
        <f t="shared" si="99"/>
        <v>0</v>
      </c>
      <c r="Y785" s="159">
        <f t="shared" si="100"/>
        <v>0</v>
      </c>
      <c r="Z785" s="11">
        <f t="shared" si="101"/>
        <v>0</v>
      </c>
      <c r="AB785" s="23">
        <f t="shared" si="102"/>
        <v>0</v>
      </c>
      <c r="AC785" s="23">
        <f t="shared" si="103"/>
        <v>0</v>
      </c>
    </row>
    <row r="786" spans="1:29" x14ac:dyDescent="0.2">
      <c r="A786" s="364"/>
      <c r="B786" s="364"/>
      <c r="C786" s="165"/>
      <c r="D786" s="165"/>
      <c r="E786" s="165"/>
      <c r="F786" s="195"/>
      <c r="G786" s="165"/>
      <c r="H786" s="165"/>
      <c r="I786" s="165"/>
      <c r="J786" s="165"/>
      <c r="K786" s="77"/>
      <c r="L786" s="77"/>
      <c r="M786" s="82"/>
      <c r="N786" s="196">
        <f>VLOOKUP(M786,'Supporting Documentation'!$A$4:$J$566,10,FALSE)</f>
        <v>0</v>
      </c>
      <c r="O786" s="51"/>
      <c r="P786" s="50"/>
      <c r="Q786" s="157">
        <f>IF(O786="",0,(O786/'PPF Application'!$T$7))</f>
        <v>0</v>
      </c>
      <c r="R786" s="52">
        <f>IF(M786="", 0, (N786/'PPF Application'!$T$7)*O786)</f>
        <v>0</v>
      </c>
      <c r="S786" s="135"/>
      <c r="U786" s="159">
        <f t="shared" si="104"/>
        <v>0</v>
      </c>
      <c r="V786" s="159">
        <f t="shared" si="97"/>
        <v>0</v>
      </c>
      <c r="W786" s="159">
        <f t="shared" si="98"/>
        <v>0</v>
      </c>
      <c r="X786" s="159">
        <f t="shared" si="99"/>
        <v>0</v>
      </c>
      <c r="Y786" s="159">
        <f t="shared" si="100"/>
        <v>0</v>
      </c>
      <c r="Z786" s="11">
        <f t="shared" si="101"/>
        <v>0</v>
      </c>
      <c r="AB786" s="23">
        <f t="shared" si="102"/>
        <v>0</v>
      </c>
      <c r="AC786" s="23">
        <f t="shared" si="103"/>
        <v>0</v>
      </c>
    </row>
    <row r="787" spans="1:29" x14ac:dyDescent="0.2">
      <c r="A787" s="364"/>
      <c r="B787" s="364"/>
      <c r="C787" s="165"/>
      <c r="D787" s="165"/>
      <c r="E787" s="165"/>
      <c r="F787" s="195"/>
      <c r="G787" s="165"/>
      <c r="H787" s="165"/>
      <c r="I787" s="165"/>
      <c r="J787" s="165"/>
      <c r="K787" s="77"/>
      <c r="L787" s="77"/>
      <c r="M787" s="82"/>
      <c r="N787" s="196">
        <f>VLOOKUP(M787,'Supporting Documentation'!$A$4:$J$566,10,FALSE)</f>
        <v>0</v>
      </c>
      <c r="O787" s="51"/>
      <c r="P787" s="50"/>
      <c r="Q787" s="157">
        <f>IF(O787="",0,(O787/'PPF Application'!$T$7))</f>
        <v>0</v>
      </c>
      <c r="R787" s="52">
        <f>IF(M787="", 0, (N787/'PPF Application'!$T$7)*O787)</f>
        <v>0</v>
      </c>
      <c r="S787" s="135"/>
      <c r="U787" s="159">
        <f t="shared" si="104"/>
        <v>0</v>
      </c>
      <c r="V787" s="159">
        <f t="shared" si="97"/>
        <v>0</v>
      </c>
      <c r="W787" s="159">
        <f t="shared" si="98"/>
        <v>0</v>
      </c>
      <c r="X787" s="159">
        <f t="shared" si="99"/>
        <v>0</v>
      </c>
      <c r="Y787" s="159">
        <f t="shared" si="100"/>
        <v>0</v>
      </c>
      <c r="Z787" s="11">
        <f t="shared" si="101"/>
        <v>0</v>
      </c>
      <c r="AB787" s="23">
        <f t="shared" si="102"/>
        <v>0</v>
      </c>
      <c r="AC787" s="23">
        <f t="shared" si="103"/>
        <v>0</v>
      </c>
    </row>
    <row r="788" spans="1:29" x14ac:dyDescent="0.2">
      <c r="A788" s="364"/>
      <c r="B788" s="364"/>
      <c r="C788" s="165"/>
      <c r="D788" s="165"/>
      <c r="E788" s="165"/>
      <c r="F788" s="195"/>
      <c r="G788" s="165"/>
      <c r="H788" s="165"/>
      <c r="I788" s="165"/>
      <c r="J788" s="165"/>
      <c r="K788" s="77"/>
      <c r="L788" s="77"/>
      <c r="M788" s="82"/>
      <c r="N788" s="196">
        <f>VLOOKUP(M788,'Supporting Documentation'!$A$4:$J$566,10,FALSE)</f>
        <v>0</v>
      </c>
      <c r="O788" s="51"/>
      <c r="P788" s="50"/>
      <c r="Q788" s="157">
        <f>IF(O788="",0,(O788/'PPF Application'!$T$7))</f>
        <v>0</v>
      </c>
      <c r="R788" s="52">
        <f>IF(M788="", 0, (N788/'PPF Application'!$T$7)*O788)</f>
        <v>0</v>
      </c>
      <c r="S788" s="135"/>
      <c r="U788" s="159">
        <f t="shared" si="104"/>
        <v>0</v>
      </c>
      <c r="V788" s="159">
        <f t="shared" si="97"/>
        <v>0</v>
      </c>
      <c r="W788" s="159">
        <f t="shared" si="98"/>
        <v>0</v>
      </c>
      <c r="X788" s="159">
        <f t="shared" si="99"/>
        <v>0</v>
      </c>
      <c r="Y788" s="159">
        <f t="shared" si="100"/>
        <v>0</v>
      </c>
      <c r="Z788" s="11">
        <f t="shared" si="101"/>
        <v>0</v>
      </c>
      <c r="AB788" s="23">
        <f t="shared" si="102"/>
        <v>0</v>
      </c>
      <c r="AC788" s="23">
        <f t="shared" si="103"/>
        <v>0</v>
      </c>
    </row>
    <row r="789" spans="1:29" x14ac:dyDescent="0.2">
      <c r="A789" s="364"/>
      <c r="B789" s="364"/>
      <c r="C789" s="165"/>
      <c r="D789" s="165"/>
      <c r="E789" s="165"/>
      <c r="F789" s="195"/>
      <c r="G789" s="165"/>
      <c r="H789" s="165"/>
      <c r="I789" s="165"/>
      <c r="J789" s="165"/>
      <c r="K789" s="77"/>
      <c r="L789" s="77"/>
      <c r="M789" s="82"/>
      <c r="N789" s="196">
        <f>VLOOKUP(M789,'Supporting Documentation'!$A$4:$J$566,10,FALSE)</f>
        <v>0</v>
      </c>
      <c r="O789" s="51"/>
      <c r="P789" s="50"/>
      <c r="Q789" s="157">
        <f>IF(O789="",0,(O789/'PPF Application'!$T$7))</f>
        <v>0</v>
      </c>
      <c r="R789" s="52">
        <f>IF(M789="", 0, (N789/'PPF Application'!$T$7)*O789)</f>
        <v>0</v>
      </c>
      <c r="S789" s="135"/>
      <c r="U789" s="159">
        <f t="shared" si="104"/>
        <v>0</v>
      </c>
      <c r="V789" s="159">
        <f t="shared" si="97"/>
        <v>0</v>
      </c>
      <c r="W789" s="159">
        <f t="shared" si="98"/>
        <v>0</v>
      </c>
      <c r="X789" s="159">
        <f t="shared" si="99"/>
        <v>0</v>
      </c>
      <c r="Y789" s="159">
        <f t="shared" si="100"/>
        <v>0</v>
      </c>
      <c r="Z789" s="11">
        <f t="shared" si="101"/>
        <v>0</v>
      </c>
      <c r="AB789" s="23">
        <f t="shared" si="102"/>
        <v>0</v>
      </c>
      <c r="AC789" s="23">
        <f t="shared" si="103"/>
        <v>0</v>
      </c>
    </row>
    <row r="790" spans="1:29" x14ac:dyDescent="0.2">
      <c r="A790" s="364"/>
      <c r="B790" s="364"/>
      <c r="C790" s="165"/>
      <c r="D790" s="165"/>
      <c r="E790" s="165"/>
      <c r="F790" s="195"/>
      <c r="G790" s="165"/>
      <c r="H790" s="165"/>
      <c r="I790" s="165"/>
      <c r="J790" s="165"/>
      <c r="K790" s="77"/>
      <c r="L790" s="77"/>
      <c r="M790" s="82"/>
      <c r="N790" s="196">
        <f>VLOOKUP(M790,'Supporting Documentation'!$A$4:$J$566,10,FALSE)</f>
        <v>0</v>
      </c>
      <c r="O790" s="51"/>
      <c r="P790" s="50"/>
      <c r="Q790" s="157">
        <f>IF(O790="",0,(O790/'PPF Application'!$T$7))</f>
        <v>0</v>
      </c>
      <c r="R790" s="52">
        <f>IF(M790="", 0, (N790/'PPF Application'!$T$7)*O790)</f>
        <v>0</v>
      </c>
      <c r="S790" s="135"/>
      <c r="U790" s="159">
        <f t="shared" si="104"/>
        <v>0</v>
      </c>
      <c r="V790" s="159">
        <f t="shared" si="97"/>
        <v>0</v>
      </c>
      <c r="W790" s="159">
        <f t="shared" si="98"/>
        <v>0</v>
      </c>
      <c r="X790" s="159">
        <f t="shared" si="99"/>
        <v>0</v>
      </c>
      <c r="Y790" s="159">
        <f t="shared" si="100"/>
        <v>0</v>
      </c>
      <c r="Z790" s="11">
        <f t="shared" si="101"/>
        <v>0</v>
      </c>
      <c r="AB790" s="23">
        <f t="shared" si="102"/>
        <v>0</v>
      </c>
      <c r="AC790" s="23">
        <f t="shared" si="103"/>
        <v>0</v>
      </c>
    </row>
    <row r="791" spans="1:29" x14ac:dyDescent="0.2">
      <c r="A791" s="364"/>
      <c r="B791" s="364"/>
      <c r="C791" s="165"/>
      <c r="D791" s="165"/>
      <c r="E791" s="165"/>
      <c r="F791" s="195"/>
      <c r="G791" s="165"/>
      <c r="H791" s="165"/>
      <c r="I791" s="165"/>
      <c r="J791" s="165"/>
      <c r="K791" s="77"/>
      <c r="L791" s="77"/>
      <c r="M791" s="82"/>
      <c r="N791" s="196">
        <f>VLOOKUP(M791,'Supporting Documentation'!$A$4:$J$566,10,FALSE)</f>
        <v>0</v>
      </c>
      <c r="O791" s="51"/>
      <c r="P791" s="50"/>
      <c r="Q791" s="157">
        <f>IF(O791="",0,(O791/'PPF Application'!$T$7))</f>
        <v>0</v>
      </c>
      <c r="R791" s="52">
        <f>IF(M791="", 0, (N791/'PPF Application'!$T$7)*O791)</f>
        <v>0</v>
      </c>
      <c r="S791" s="135"/>
      <c r="U791" s="159">
        <f t="shared" si="104"/>
        <v>0</v>
      </c>
      <c r="V791" s="159">
        <f t="shared" si="97"/>
        <v>0</v>
      </c>
      <c r="W791" s="159">
        <f t="shared" si="98"/>
        <v>0</v>
      </c>
      <c r="X791" s="159">
        <f t="shared" si="99"/>
        <v>0</v>
      </c>
      <c r="Y791" s="159">
        <f t="shared" si="100"/>
        <v>0</v>
      </c>
      <c r="Z791" s="11">
        <f t="shared" si="101"/>
        <v>0</v>
      </c>
      <c r="AB791" s="23">
        <f t="shared" si="102"/>
        <v>0</v>
      </c>
      <c r="AC791" s="23">
        <f t="shared" si="103"/>
        <v>0</v>
      </c>
    </row>
    <row r="792" spans="1:29" x14ac:dyDescent="0.2">
      <c r="A792" s="364"/>
      <c r="B792" s="364"/>
      <c r="C792" s="165"/>
      <c r="D792" s="165"/>
      <c r="E792" s="165"/>
      <c r="F792" s="195"/>
      <c r="G792" s="165"/>
      <c r="H792" s="165"/>
      <c r="I792" s="165"/>
      <c r="J792" s="165"/>
      <c r="K792" s="77"/>
      <c r="L792" s="77"/>
      <c r="M792" s="82"/>
      <c r="N792" s="196">
        <f>VLOOKUP(M792,'Supporting Documentation'!$A$4:$J$566,10,FALSE)</f>
        <v>0</v>
      </c>
      <c r="O792" s="51"/>
      <c r="P792" s="50"/>
      <c r="Q792" s="157">
        <f>IF(O792="",0,(O792/'PPF Application'!$T$7))</f>
        <v>0</v>
      </c>
      <c r="R792" s="52">
        <f>IF(M792="", 0, (N792/'PPF Application'!$T$7)*O792)</f>
        <v>0</v>
      </c>
      <c r="S792" s="135"/>
      <c r="U792" s="159">
        <f t="shared" si="104"/>
        <v>0</v>
      </c>
      <c r="V792" s="159">
        <f t="shared" si="97"/>
        <v>0</v>
      </c>
      <c r="W792" s="159">
        <f t="shared" si="98"/>
        <v>0</v>
      </c>
      <c r="X792" s="159">
        <f t="shared" si="99"/>
        <v>0</v>
      </c>
      <c r="Y792" s="159">
        <f t="shared" si="100"/>
        <v>0</v>
      </c>
      <c r="Z792" s="11">
        <f t="shared" si="101"/>
        <v>0</v>
      </c>
      <c r="AB792" s="23">
        <f t="shared" si="102"/>
        <v>0</v>
      </c>
      <c r="AC792" s="23">
        <f t="shared" si="103"/>
        <v>0</v>
      </c>
    </row>
    <row r="793" spans="1:29" x14ac:dyDescent="0.2">
      <c r="A793" s="364"/>
      <c r="B793" s="364"/>
      <c r="C793" s="165"/>
      <c r="D793" s="165"/>
      <c r="E793" s="165"/>
      <c r="F793" s="195"/>
      <c r="G793" s="165"/>
      <c r="H793" s="165"/>
      <c r="I793" s="165"/>
      <c r="J793" s="165"/>
      <c r="K793" s="77"/>
      <c r="L793" s="77"/>
      <c r="M793" s="82"/>
      <c r="N793" s="196">
        <f>VLOOKUP(M793,'Supporting Documentation'!$A$4:$J$566,10,FALSE)</f>
        <v>0</v>
      </c>
      <c r="O793" s="51"/>
      <c r="P793" s="50"/>
      <c r="Q793" s="157">
        <f>IF(O793="",0,(O793/'PPF Application'!$T$7))</f>
        <v>0</v>
      </c>
      <c r="R793" s="52">
        <f>IF(M793="", 0, (N793/'PPF Application'!$T$7)*O793)</f>
        <v>0</v>
      </c>
      <c r="S793" s="135"/>
      <c r="U793" s="159">
        <f t="shared" si="104"/>
        <v>0</v>
      </c>
      <c r="V793" s="159">
        <f t="shared" si="97"/>
        <v>0</v>
      </c>
      <c r="W793" s="159">
        <f t="shared" si="98"/>
        <v>0</v>
      </c>
      <c r="X793" s="159">
        <f t="shared" si="99"/>
        <v>0</v>
      </c>
      <c r="Y793" s="159">
        <f t="shared" si="100"/>
        <v>0</v>
      </c>
      <c r="Z793" s="11">
        <f t="shared" si="101"/>
        <v>0</v>
      </c>
      <c r="AB793" s="23">
        <f t="shared" si="102"/>
        <v>0</v>
      </c>
      <c r="AC793" s="23">
        <f t="shared" si="103"/>
        <v>0</v>
      </c>
    </row>
    <row r="794" spans="1:29" x14ac:dyDescent="0.2">
      <c r="A794" s="364"/>
      <c r="B794" s="364"/>
      <c r="C794" s="165"/>
      <c r="D794" s="165"/>
      <c r="E794" s="165"/>
      <c r="F794" s="195"/>
      <c r="G794" s="165"/>
      <c r="H794" s="165"/>
      <c r="I794" s="165"/>
      <c r="J794" s="165"/>
      <c r="K794" s="77"/>
      <c r="L794" s="77"/>
      <c r="M794" s="82"/>
      <c r="N794" s="196">
        <f>VLOOKUP(M794,'Supporting Documentation'!$A$4:$J$566,10,FALSE)</f>
        <v>0</v>
      </c>
      <c r="O794" s="51"/>
      <c r="P794" s="50"/>
      <c r="Q794" s="157">
        <f>IF(O794="",0,(O794/'PPF Application'!$T$7))</f>
        <v>0</v>
      </c>
      <c r="R794" s="52">
        <f>IF(M794="", 0, (N794/'PPF Application'!$T$7)*O794)</f>
        <v>0</v>
      </c>
      <c r="S794" s="135"/>
      <c r="U794" s="159">
        <f t="shared" si="104"/>
        <v>0</v>
      </c>
      <c r="V794" s="159">
        <f t="shared" si="97"/>
        <v>0</v>
      </c>
      <c r="W794" s="159">
        <f t="shared" si="98"/>
        <v>0</v>
      </c>
      <c r="X794" s="159">
        <f t="shared" si="99"/>
        <v>0</v>
      </c>
      <c r="Y794" s="159">
        <f t="shared" si="100"/>
        <v>0</v>
      </c>
      <c r="Z794" s="11">
        <f t="shared" si="101"/>
        <v>0</v>
      </c>
      <c r="AB794" s="23">
        <f t="shared" si="102"/>
        <v>0</v>
      </c>
      <c r="AC794" s="23">
        <f t="shared" si="103"/>
        <v>0</v>
      </c>
    </row>
    <row r="795" spans="1:29" x14ac:dyDescent="0.2">
      <c r="A795" s="364"/>
      <c r="B795" s="364"/>
      <c r="C795" s="165"/>
      <c r="D795" s="165"/>
      <c r="E795" s="165"/>
      <c r="F795" s="195"/>
      <c r="G795" s="165"/>
      <c r="H795" s="165"/>
      <c r="I795" s="165"/>
      <c r="J795" s="165"/>
      <c r="K795" s="77"/>
      <c r="L795" s="77"/>
      <c r="M795" s="82"/>
      <c r="N795" s="196">
        <f>VLOOKUP(M795,'Supporting Documentation'!$A$4:$J$566,10,FALSE)</f>
        <v>0</v>
      </c>
      <c r="O795" s="51"/>
      <c r="P795" s="50"/>
      <c r="Q795" s="157">
        <f>IF(O795="",0,(O795/'PPF Application'!$T$7))</f>
        <v>0</v>
      </c>
      <c r="R795" s="52">
        <f>IF(M795="", 0, (N795/'PPF Application'!$T$7)*O795)</f>
        <v>0</v>
      </c>
      <c r="S795" s="135"/>
      <c r="U795" s="159">
        <f t="shared" si="104"/>
        <v>0</v>
      </c>
      <c r="V795" s="159">
        <f t="shared" si="97"/>
        <v>0</v>
      </c>
      <c r="W795" s="159">
        <f t="shared" si="98"/>
        <v>0</v>
      </c>
      <c r="X795" s="159">
        <f t="shared" si="99"/>
        <v>0</v>
      </c>
      <c r="Y795" s="159">
        <f t="shared" si="100"/>
        <v>0</v>
      </c>
      <c r="Z795" s="11">
        <f t="shared" si="101"/>
        <v>0</v>
      </c>
      <c r="AB795" s="23">
        <f t="shared" si="102"/>
        <v>0</v>
      </c>
      <c r="AC795" s="23">
        <f t="shared" si="103"/>
        <v>0</v>
      </c>
    </row>
    <row r="796" spans="1:29" x14ac:dyDescent="0.2">
      <c r="A796" s="364"/>
      <c r="B796" s="364"/>
      <c r="C796" s="165"/>
      <c r="D796" s="165"/>
      <c r="E796" s="165"/>
      <c r="F796" s="195"/>
      <c r="G796" s="165"/>
      <c r="H796" s="165"/>
      <c r="I796" s="165"/>
      <c r="J796" s="165"/>
      <c r="K796" s="77"/>
      <c r="L796" s="77"/>
      <c r="M796" s="82"/>
      <c r="N796" s="196">
        <f>VLOOKUP(M796,'Supporting Documentation'!$A$4:$J$566,10,FALSE)</f>
        <v>0</v>
      </c>
      <c r="O796" s="51"/>
      <c r="P796" s="50"/>
      <c r="Q796" s="157">
        <f>IF(O796="",0,(O796/'PPF Application'!$T$7))</f>
        <v>0</v>
      </c>
      <c r="R796" s="52">
        <f>IF(M796="", 0, (N796/'PPF Application'!$T$7)*O796)</f>
        <v>0</v>
      </c>
      <c r="S796" s="135"/>
      <c r="U796" s="159">
        <f t="shared" si="104"/>
        <v>0</v>
      </c>
      <c r="V796" s="159">
        <f t="shared" si="97"/>
        <v>0</v>
      </c>
      <c r="W796" s="159">
        <f t="shared" si="98"/>
        <v>0</v>
      </c>
      <c r="X796" s="159">
        <f t="shared" si="99"/>
        <v>0</v>
      </c>
      <c r="Y796" s="159">
        <f t="shared" si="100"/>
        <v>0</v>
      </c>
      <c r="Z796" s="11">
        <f t="shared" si="101"/>
        <v>0</v>
      </c>
      <c r="AB796" s="23">
        <f t="shared" si="102"/>
        <v>0</v>
      </c>
      <c r="AC796" s="23">
        <f t="shared" si="103"/>
        <v>0</v>
      </c>
    </row>
    <row r="797" spans="1:29" x14ac:dyDescent="0.2">
      <c r="A797" s="364"/>
      <c r="B797" s="364"/>
      <c r="C797" s="165"/>
      <c r="D797" s="165"/>
      <c r="E797" s="165"/>
      <c r="F797" s="195"/>
      <c r="G797" s="165"/>
      <c r="H797" s="165"/>
      <c r="I797" s="165"/>
      <c r="J797" s="165"/>
      <c r="K797" s="77"/>
      <c r="L797" s="77"/>
      <c r="M797" s="82"/>
      <c r="N797" s="196">
        <f>VLOOKUP(M797,'Supporting Documentation'!$A$4:$J$566,10,FALSE)</f>
        <v>0</v>
      </c>
      <c r="O797" s="51"/>
      <c r="P797" s="50"/>
      <c r="Q797" s="157">
        <f>IF(O797="",0,(O797/'PPF Application'!$T$7))</f>
        <v>0</v>
      </c>
      <c r="R797" s="52">
        <f>IF(M797="", 0, (N797/'PPF Application'!$T$7)*O797)</f>
        <v>0</v>
      </c>
      <c r="S797" s="135"/>
      <c r="U797" s="159">
        <f t="shared" si="104"/>
        <v>0</v>
      </c>
      <c r="V797" s="159">
        <f t="shared" si="97"/>
        <v>0</v>
      </c>
      <c r="W797" s="159">
        <f t="shared" si="98"/>
        <v>0</v>
      </c>
      <c r="X797" s="159">
        <f t="shared" si="99"/>
        <v>0</v>
      </c>
      <c r="Y797" s="159">
        <f t="shared" si="100"/>
        <v>0</v>
      </c>
      <c r="Z797" s="11">
        <f t="shared" si="101"/>
        <v>0</v>
      </c>
      <c r="AB797" s="23">
        <f t="shared" si="102"/>
        <v>0</v>
      </c>
      <c r="AC797" s="23">
        <f t="shared" si="103"/>
        <v>0</v>
      </c>
    </row>
    <row r="798" spans="1:29" x14ac:dyDescent="0.2">
      <c r="A798" s="364"/>
      <c r="B798" s="364"/>
      <c r="C798" s="165"/>
      <c r="D798" s="165"/>
      <c r="E798" s="165"/>
      <c r="F798" s="195"/>
      <c r="G798" s="165"/>
      <c r="H798" s="165"/>
      <c r="I798" s="165"/>
      <c r="J798" s="165"/>
      <c r="K798" s="77"/>
      <c r="L798" s="77"/>
      <c r="M798" s="82"/>
      <c r="N798" s="196">
        <f>VLOOKUP(M798,'Supporting Documentation'!$A$4:$J$566,10,FALSE)</f>
        <v>0</v>
      </c>
      <c r="O798" s="51"/>
      <c r="P798" s="50"/>
      <c r="Q798" s="157">
        <f>IF(O798="",0,(O798/'PPF Application'!$T$7))</f>
        <v>0</v>
      </c>
      <c r="R798" s="52">
        <f>IF(M798="", 0, (N798/'PPF Application'!$T$7)*O798)</f>
        <v>0</v>
      </c>
      <c r="S798" s="135"/>
      <c r="U798" s="159">
        <f t="shared" si="104"/>
        <v>0</v>
      </c>
      <c r="V798" s="159">
        <f t="shared" si="97"/>
        <v>0</v>
      </c>
      <c r="W798" s="159">
        <f t="shared" si="98"/>
        <v>0</v>
      </c>
      <c r="X798" s="159">
        <f t="shared" si="99"/>
        <v>0</v>
      </c>
      <c r="Y798" s="159">
        <f t="shared" si="100"/>
        <v>0</v>
      </c>
      <c r="Z798" s="11">
        <f t="shared" si="101"/>
        <v>0</v>
      </c>
      <c r="AB798" s="23">
        <f t="shared" si="102"/>
        <v>0</v>
      </c>
      <c r="AC798" s="23">
        <f t="shared" si="103"/>
        <v>0</v>
      </c>
    </row>
    <row r="799" spans="1:29" x14ac:dyDescent="0.2">
      <c r="A799" s="364"/>
      <c r="B799" s="364"/>
      <c r="C799" s="165"/>
      <c r="D799" s="165"/>
      <c r="E799" s="165"/>
      <c r="F799" s="195"/>
      <c r="G799" s="165"/>
      <c r="H799" s="165"/>
      <c r="I799" s="165"/>
      <c r="J799" s="165"/>
      <c r="K799" s="77"/>
      <c r="L799" s="77"/>
      <c r="M799" s="82"/>
      <c r="N799" s="196">
        <f>VLOOKUP(M799,'Supporting Documentation'!$A$4:$J$566,10,FALSE)</f>
        <v>0</v>
      </c>
      <c r="O799" s="51"/>
      <c r="P799" s="50"/>
      <c r="Q799" s="157">
        <f>IF(O799="",0,(O799/'PPF Application'!$T$7))</f>
        <v>0</v>
      </c>
      <c r="R799" s="52">
        <f>IF(M799="", 0, (N799/'PPF Application'!$T$7)*O799)</f>
        <v>0</v>
      </c>
      <c r="S799" s="135"/>
      <c r="U799" s="159">
        <f t="shared" si="104"/>
        <v>0</v>
      </c>
      <c r="V799" s="159">
        <f t="shared" si="97"/>
        <v>0</v>
      </c>
      <c r="W799" s="159">
        <f t="shared" si="98"/>
        <v>0</v>
      </c>
      <c r="X799" s="159">
        <f t="shared" si="99"/>
        <v>0</v>
      </c>
      <c r="Y799" s="159">
        <f t="shared" si="100"/>
        <v>0</v>
      </c>
      <c r="Z799" s="11">
        <f t="shared" si="101"/>
        <v>0</v>
      </c>
      <c r="AB799" s="23">
        <f t="shared" si="102"/>
        <v>0</v>
      </c>
      <c r="AC799" s="23">
        <f t="shared" si="103"/>
        <v>0</v>
      </c>
    </row>
    <row r="800" spans="1:29" x14ac:dyDescent="0.2">
      <c r="A800" s="364"/>
      <c r="B800" s="364"/>
      <c r="C800" s="165"/>
      <c r="D800" s="165"/>
      <c r="E800" s="165"/>
      <c r="F800" s="195"/>
      <c r="G800" s="165"/>
      <c r="H800" s="165"/>
      <c r="I800" s="165"/>
      <c r="J800" s="165"/>
      <c r="K800" s="77"/>
      <c r="L800" s="77"/>
      <c r="M800" s="82"/>
      <c r="N800" s="196">
        <f>VLOOKUP(M800,'Supporting Documentation'!$A$4:$J$566,10,FALSE)</f>
        <v>0</v>
      </c>
      <c r="O800" s="51"/>
      <c r="P800" s="50"/>
      <c r="Q800" s="157">
        <f>IF(O800="",0,(O800/'PPF Application'!$T$7))</f>
        <v>0</v>
      </c>
      <c r="R800" s="52">
        <f>IF(M800="", 0, (N800/'PPF Application'!$T$7)*O800)</f>
        <v>0</v>
      </c>
      <c r="S800" s="135"/>
      <c r="U800" s="159">
        <f t="shared" si="104"/>
        <v>0</v>
      </c>
      <c r="V800" s="159">
        <f t="shared" si="97"/>
        <v>0</v>
      </c>
      <c r="W800" s="159">
        <f t="shared" si="98"/>
        <v>0</v>
      </c>
      <c r="X800" s="159">
        <f t="shared" si="99"/>
        <v>0</v>
      </c>
      <c r="Y800" s="159">
        <f t="shared" si="100"/>
        <v>0</v>
      </c>
      <c r="Z800" s="11">
        <f t="shared" si="101"/>
        <v>0</v>
      </c>
      <c r="AB800" s="23">
        <f t="shared" si="102"/>
        <v>0</v>
      </c>
      <c r="AC800" s="23">
        <f t="shared" si="103"/>
        <v>0</v>
      </c>
    </row>
    <row r="801" spans="1:29" x14ac:dyDescent="0.2">
      <c r="A801" s="364"/>
      <c r="B801" s="364"/>
      <c r="C801" s="165"/>
      <c r="D801" s="165"/>
      <c r="E801" s="165"/>
      <c r="F801" s="195"/>
      <c r="G801" s="165"/>
      <c r="H801" s="165"/>
      <c r="I801" s="165"/>
      <c r="J801" s="165"/>
      <c r="K801" s="77"/>
      <c r="L801" s="77"/>
      <c r="M801" s="82"/>
      <c r="N801" s="196">
        <f>VLOOKUP(M801,'Supporting Documentation'!$A$4:$J$566,10,FALSE)</f>
        <v>0</v>
      </c>
      <c r="O801" s="51"/>
      <c r="P801" s="50"/>
      <c r="Q801" s="157">
        <f>IF(O801="",0,(O801/'PPF Application'!$T$7))</f>
        <v>0</v>
      </c>
      <c r="R801" s="52">
        <f>IF(M801="", 0, (N801/'PPF Application'!$T$7)*O801)</f>
        <v>0</v>
      </c>
      <c r="S801" s="135"/>
      <c r="U801" s="159">
        <f t="shared" si="104"/>
        <v>0</v>
      </c>
      <c r="V801" s="159">
        <f t="shared" si="97"/>
        <v>0</v>
      </c>
      <c r="W801" s="159">
        <f t="shared" si="98"/>
        <v>0</v>
      </c>
      <c r="X801" s="159">
        <f t="shared" si="99"/>
        <v>0</v>
      </c>
      <c r="Y801" s="159">
        <f t="shared" si="100"/>
        <v>0</v>
      </c>
      <c r="Z801" s="11">
        <f t="shared" si="101"/>
        <v>0</v>
      </c>
      <c r="AB801" s="23">
        <f t="shared" si="102"/>
        <v>0</v>
      </c>
      <c r="AC801" s="23">
        <f t="shared" si="103"/>
        <v>0</v>
      </c>
    </row>
    <row r="802" spans="1:29" x14ac:dyDescent="0.2">
      <c r="A802" s="364"/>
      <c r="B802" s="364"/>
      <c r="C802" s="165"/>
      <c r="D802" s="165"/>
      <c r="E802" s="165"/>
      <c r="F802" s="195"/>
      <c r="G802" s="165"/>
      <c r="H802" s="165"/>
      <c r="I802" s="165"/>
      <c r="J802" s="165"/>
      <c r="K802" s="77"/>
      <c r="L802" s="77"/>
      <c r="M802" s="82"/>
      <c r="N802" s="196">
        <f>VLOOKUP(M802,'Supporting Documentation'!$A$4:$J$566,10,FALSE)</f>
        <v>0</v>
      </c>
      <c r="O802" s="51"/>
      <c r="P802" s="50"/>
      <c r="Q802" s="157">
        <f>IF(O802="",0,(O802/'PPF Application'!$T$7))</f>
        <v>0</v>
      </c>
      <c r="R802" s="52">
        <f>IF(M802="", 0, (N802/'PPF Application'!$T$7)*O802)</f>
        <v>0</v>
      </c>
      <c r="S802" s="135"/>
      <c r="U802" s="159">
        <f t="shared" si="104"/>
        <v>0</v>
      </c>
      <c r="V802" s="159">
        <f t="shared" si="97"/>
        <v>0</v>
      </c>
      <c r="W802" s="159">
        <f t="shared" si="98"/>
        <v>0</v>
      </c>
      <c r="X802" s="159">
        <f t="shared" si="99"/>
        <v>0</v>
      </c>
      <c r="Y802" s="159">
        <f t="shared" si="100"/>
        <v>0</v>
      </c>
      <c r="Z802" s="11">
        <f t="shared" si="101"/>
        <v>0</v>
      </c>
      <c r="AB802" s="23">
        <f t="shared" si="102"/>
        <v>0</v>
      </c>
      <c r="AC802" s="23">
        <f t="shared" si="103"/>
        <v>0</v>
      </c>
    </row>
    <row r="803" spans="1:29" x14ac:dyDescent="0.2">
      <c r="A803" s="364"/>
      <c r="B803" s="364"/>
      <c r="C803" s="165"/>
      <c r="D803" s="165"/>
      <c r="E803" s="165"/>
      <c r="F803" s="195"/>
      <c r="G803" s="165"/>
      <c r="H803" s="165"/>
      <c r="I803" s="165"/>
      <c r="J803" s="165"/>
      <c r="K803" s="77"/>
      <c r="L803" s="77"/>
      <c r="M803" s="82"/>
      <c r="N803" s="196">
        <f>VLOOKUP(M803,'Supporting Documentation'!$A$4:$J$566,10,FALSE)</f>
        <v>0</v>
      </c>
      <c r="O803" s="51"/>
      <c r="P803" s="50"/>
      <c r="Q803" s="157">
        <f>IF(O803="",0,(O803/'PPF Application'!$T$7))</f>
        <v>0</v>
      </c>
      <c r="R803" s="52">
        <f>IF(M803="", 0, (N803/'PPF Application'!$T$7)*O803)</f>
        <v>0</v>
      </c>
      <c r="S803" s="135"/>
      <c r="U803" s="159">
        <f t="shared" si="104"/>
        <v>0</v>
      </c>
      <c r="V803" s="159">
        <f t="shared" si="97"/>
        <v>0</v>
      </c>
      <c r="W803" s="159">
        <f t="shared" si="98"/>
        <v>0</v>
      </c>
      <c r="X803" s="159">
        <f t="shared" si="99"/>
        <v>0</v>
      </c>
      <c r="Y803" s="159">
        <f t="shared" si="100"/>
        <v>0</v>
      </c>
      <c r="Z803" s="11">
        <f t="shared" si="101"/>
        <v>0</v>
      </c>
      <c r="AB803" s="23">
        <f t="shared" si="102"/>
        <v>0</v>
      </c>
      <c r="AC803" s="23">
        <f t="shared" si="103"/>
        <v>0</v>
      </c>
    </row>
    <row r="804" spans="1:29" x14ac:dyDescent="0.2">
      <c r="A804" s="364"/>
      <c r="B804" s="364"/>
      <c r="C804" s="165"/>
      <c r="D804" s="165"/>
      <c r="E804" s="165"/>
      <c r="F804" s="195"/>
      <c r="G804" s="165"/>
      <c r="H804" s="165"/>
      <c r="I804" s="165"/>
      <c r="J804" s="165"/>
      <c r="K804" s="77"/>
      <c r="L804" s="77"/>
      <c r="M804" s="82"/>
      <c r="N804" s="196">
        <f>VLOOKUP(M804,'Supporting Documentation'!$A$4:$J$566,10,FALSE)</f>
        <v>0</v>
      </c>
      <c r="O804" s="51"/>
      <c r="P804" s="50"/>
      <c r="Q804" s="157">
        <f>IF(O804="",0,(O804/'PPF Application'!$T$7))</f>
        <v>0</v>
      </c>
      <c r="R804" s="52">
        <f>IF(M804="", 0, (N804/'PPF Application'!$T$7)*O804)</f>
        <v>0</v>
      </c>
      <c r="S804" s="135"/>
      <c r="U804" s="159">
        <f t="shared" si="104"/>
        <v>0</v>
      </c>
      <c r="V804" s="159">
        <f t="shared" si="97"/>
        <v>0</v>
      </c>
      <c r="W804" s="159">
        <f t="shared" si="98"/>
        <v>0</v>
      </c>
      <c r="X804" s="159">
        <f t="shared" si="99"/>
        <v>0</v>
      </c>
      <c r="Y804" s="159">
        <f t="shared" si="100"/>
        <v>0</v>
      </c>
      <c r="Z804" s="11">
        <f t="shared" si="101"/>
        <v>0</v>
      </c>
      <c r="AB804" s="23">
        <f t="shared" si="102"/>
        <v>0</v>
      </c>
      <c r="AC804" s="23">
        <f t="shared" si="103"/>
        <v>0</v>
      </c>
    </row>
    <row r="805" spans="1:29" x14ac:dyDescent="0.2">
      <c r="A805" s="364"/>
      <c r="B805" s="364"/>
      <c r="C805" s="165"/>
      <c r="D805" s="165"/>
      <c r="E805" s="165"/>
      <c r="F805" s="195"/>
      <c r="G805" s="165"/>
      <c r="H805" s="165"/>
      <c r="I805" s="165"/>
      <c r="J805" s="165"/>
      <c r="K805" s="77"/>
      <c r="L805" s="77"/>
      <c r="M805" s="82"/>
      <c r="N805" s="196">
        <f>VLOOKUP(M805,'Supporting Documentation'!$A$4:$J$566,10,FALSE)</f>
        <v>0</v>
      </c>
      <c r="O805" s="51"/>
      <c r="P805" s="50"/>
      <c r="Q805" s="157">
        <f>IF(O805="",0,(O805/'PPF Application'!$T$7))</f>
        <v>0</v>
      </c>
      <c r="R805" s="52">
        <f>IF(M805="", 0, (N805/'PPF Application'!$T$7)*O805)</f>
        <v>0</v>
      </c>
      <c r="S805" s="135"/>
      <c r="U805" s="159">
        <f t="shared" si="104"/>
        <v>0</v>
      </c>
      <c r="V805" s="159">
        <f t="shared" si="97"/>
        <v>0</v>
      </c>
      <c r="W805" s="159">
        <f t="shared" si="98"/>
        <v>0</v>
      </c>
      <c r="X805" s="159">
        <f t="shared" si="99"/>
        <v>0</v>
      </c>
      <c r="Y805" s="159">
        <f t="shared" si="100"/>
        <v>0</v>
      </c>
      <c r="Z805" s="11">
        <f t="shared" si="101"/>
        <v>0</v>
      </c>
      <c r="AB805" s="23">
        <f t="shared" si="102"/>
        <v>0</v>
      </c>
      <c r="AC805" s="23">
        <f t="shared" si="103"/>
        <v>0</v>
      </c>
    </row>
    <row r="806" spans="1:29" x14ac:dyDescent="0.2">
      <c r="A806" s="364"/>
      <c r="B806" s="364"/>
      <c r="C806" s="165"/>
      <c r="D806" s="165"/>
      <c r="E806" s="165"/>
      <c r="F806" s="195"/>
      <c r="G806" s="165"/>
      <c r="H806" s="165"/>
      <c r="I806" s="165"/>
      <c r="J806" s="165"/>
      <c r="K806" s="77"/>
      <c r="L806" s="77"/>
      <c r="M806" s="82"/>
      <c r="N806" s="196">
        <f>VLOOKUP(M806,'Supporting Documentation'!$A$4:$J$566,10,FALSE)</f>
        <v>0</v>
      </c>
      <c r="O806" s="51"/>
      <c r="P806" s="50"/>
      <c r="Q806" s="157">
        <f>IF(O806="",0,(O806/'PPF Application'!$T$7))</f>
        <v>0</v>
      </c>
      <c r="R806" s="52">
        <f>IF(M806="", 0, (N806/'PPF Application'!$T$7)*O806)</f>
        <v>0</v>
      </c>
      <c r="S806" s="135"/>
      <c r="U806" s="159">
        <f t="shared" si="104"/>
        <v>0</v>
      </c>
      <c r="V806" s="159">
        <f t="shared" si="97"/>
        <v>0</v>
      </c>
      <c r="W806" s="159">
        <f t="shared" si="98"/>
        <v>0</v>
      </c>
      <c r="X806" s="159">
        <f t="shared" si="99"/>
        <v>0</v>
      </c>
      <c r="Y806" s="159">
        <f t="shared" si="100"/>
        <v>0</v>
      </c>
      <c r="Z806" s="11">
        <f t="shared" si="101"/>
        <v>0</v>
      </c>
      <c r="AB806" s="23">
        <f t="shared" si="102"/>
        <v>0</v>
      </c>
      <c r="AC806" s="23">
        <f t="shared" si="103"/>
        <v>0</v>
      </c>
    </row>
    <row r="807" spans="1:29" x14ac:dyDescent="0.2">
      <c r="A807" s="364"/>
      <c r="B807" s="364"/>
      <c r="C807" s="165"/>
      <c r="D807" s="165"/>
      <c r="E807" s="165"/>
      <c r="F807" s="195"/>
      <c r="G807" s="165"/>
      <c r="H807" s="165"/>
      <c r="I807" s="165"/>
      <c r="J807" s="165"/>
      <c r="K807" s="77"/>
      <c r="L807" s="77"/>
      <c r="M807" s="82"/>
      <c r="N807" s="196">
        <f>VLOOKUP(M807,'Supporting Documentation'!$A$4:$J$566,10,FALSE)</f>
        <v>0</v>
      </c>
      <c r="O807" s="51"/>
      <c r="P807" s="50"/>
      <c r="Q807" s="157">
        <f>IF(O807="",0,(O807/'PPF Application'!$T$7))</f>
        <v>0</v>
      </c>
      <c r="R807" s="52">
        <f>IF(M807="", 0, (N807/'PPF Application'!$T$7)*O807)</f>
        <v>0</v>
      </c>
      <c r="S807" s="135"/>
      <c r="U807" s="159">
        <f t="shared" si="104"/>
        <v>0</v>
      </c>
      <c r="V807" s="159">
        <f t="shared" si="97"/>
        <v>0</v>
      </c>
      <c r="W807" s="159">
        <f t="shared" si="98"/>
        <v>0</v>
      </c>
      <c r="X807" s="159">
        <f t="shared" si="99"/>
        <v>0</v>
      </c>
      <c r="Y807" s="159">
        <f t="shared" si="100"/>
        <v>0</v>
      </c>
      <c r="Z807" s="11">
        <f t="shared" si="101"/>
        <v>0</v>
      </c>
      <c r="AB807" s="23">
        <f t="shared" si="102"/>
        <v>0</v>
      </c>
      <c r="AC807" s="23">
        <f t="shared" si="103"/>
        <v>0</v>
      </c>
    </row>
    <row r="808" spans="1:29" x14ac:dyDescent="0.2">
      <c r="A808" s="364"/>
      <c r="B808" s="364"/>
      <c r="C808" s="165"/>
      <c r="D808" s="165"/>
      <c r="E808" s="165"/>
      <c r="F808" s="195"/>
      <c r="G808" s="165"/>
      <c r="H808" s="165"/>
      <c r="I808" s="165"/>
      <c r="J808" s="165"/>
      <c r="K808" s="77"/>
      <c r="L808" s="77"/>
      <c r="M808" s="82"/>
      <c r="N808" s="196">
        <f>VLOOKUP(M808,'Supporting Documentation'!$A$4:$J$566,10,FALSE)</f>
        <v>0</v>
      </c>
      <c r="O808" s="51"/>
      <c r="P808" s="50"/>
      <c r="Q808" s="157">
        <f>IF(O808="",0,(O808/'PPF Application'!$T$7))</f>
        <v>0</v>
      </c>
      <c r="R808" s="52">
        <f>IF(M808="", 0, (N808/'PPF Application'!$T$7)*O808)</f>
        <v>0</v>
      </c>
      <c r="S808" s="135"/>
      <c r="U808" s="159">
        <f t="shared" si="104"/>
        <v>0</v>
      </c>
      <c r="V808" s="159">
        <f t="shared" si="97"/>
        <v>0</v>
      </c>
      <c r="W808" s="159">
        <f t="shared" si="98"/>
        <v>0</v>
      </c>
      <c r="X808" s="159">
        <f t="shared" si="99"/>
        <v>0</v>
      </c>
      <c r="Y808" s="159">
        <f t="shared" si="100"/>
        <v>0</v>
      </c>
      <c r="Z808" s="11">
        <f t="shared" si="101"/>
        <v>0</v>
      </c>
      <c r="AB808" s="23">
        <f t="shared" si="102"/>
        <v>0</v>
      </c>
      <c r="AC808" s="23">
        <f t="shared" si="103"/>
        <v>0</v>
      </c>
    </row>
    <row r="809" spans="1:29" x14ac:dyDescent="0.2">
      <c r="A809" s="364"/>
      <c r="B809" s="364"/>
      <c r="C809" s="165"/>
      <c r="D809" s="165"/>
      <c r="E809" s="165"/>
      <c r="F809" s="195"/>
      <c r="G809" s="165"/>
      <c r="H809" s="165"/>
      <c r="I809" s="165"/>
      <c r="J809" s="165"/>
      <c r="K809" s="77"/>
      <c r="L809" s="77"/>
      <c r="M809" s="82"/>
      <c r="N809" s="196">
        <f>VLOOKUP(M809,'Supporting Documentation'!$A$4:$J$566,10,FALSE)</f>
        <v>0</v>
      </c>
      <c r="O809" s="51"/>
      <c r="P809" s="50"/>
      <c r="Q809" s="157">
        <f>IF(O809="",0,(O809/'PPF Application'!$T$7))</f>
        <v>0</v>
      </c>
      <c r="R809" s="52">
        <f>IF(M809="", 0, (N809/'PPF Application'!$T$7)*O809)</f>
        <v>0</v>
      </c>
      <c r="S809" s="135"/>
      <c r="U809" s="159">
        <f t="shared" si="104"/>
        <v>0</v>
      </c>
      <c r="V809" s="159">
        <f t="shared" si="97"/>
        <v>0</v>
      </c>
      <c r="W809" s="159">
        <f t="shared" si="98"/>
        <v>0</v>
      </c>
      <c r="X809" s="159">
        <f t="shared" si="99"/>
        <v>0</v>
      </c>
      <c r="Y809" s="159">
        <f t="shared" si="100"/>
        <v>0</v>
      </c>
      <c r="Z809" s="11">
        <f t="shared" si="101"/>
        <v>0</v>
      </c>
      <c r="AB809" s="23">
        <f t="shared" si="102"/>
        <v>0</v>
      </c>
      <c r="AC809" s="23">
        <f t="shared" si="103"/>
        <v>0</v>
      </c>
    </row>
    <row r="810" spans="1:29" x14ac:dyDescent="0.2">
      <c r="A810" s="364"/>
      <c r="B810" s="364"/>
      <c r="C810" s="165"/>
      <c r="D810" s="165"/>
      <c r="E810" s="165"/>
      <c r="F810" s="195"/>
      <c r="G810" s="165"/>
      <c r="H810" s="165"/>
      <c r="I810" s="165"/>
      <c r="J810" s="165"/>
      <c r="K810" s="77"/>
      <c r="L810" s="77"/>
      <c r="M810" s="82"/>
      <c r="N810" s="196">
        <f>VLOOKUP(M810,'Supporting Documentation'!$A$4:$J$566,10,FALSE)</f>
        <v>0</v>
      </c>
      <c r="O810" s="51"/>
      <c r="P810" s="50"/>
      <c r="Q810" s="157">
        <f>IF(O810="",0,(O810/'PPF Application'!$T$7))</f>
        <v>0</v>
      </c>
      <c r="R810" s="52">
        <f>IF(M810="", 0, (N810/'PPF Application'!$T$7)*O810)</f>
        <v>0</v>
      </c>
      <c r="S810" s="135"/>
      <c r="U810" s="159">
        <f t="shared" si="104"/>
        <v>0</v>
      </c>
      <c r="V810" s="159">
        <f t="shared" si="97"/>
        <v>0</v>
      </c>
      <c r="W810" s="159">
        <f t="shared" si="98"/>
        <v>0</v>
      </c>
      <c r="X810" s="159">
        <f t="shared" si="99"/>
        <v>0</v>
      </c>
      <c r="Y810" s="159">
        <f t="shared" si="100"/>
        <v>0</v>
      </c>
      <c r="Z810" s="11">
        <f t="shared" si="101"/>
        <v>0</v>
      </c>
      <c r="AB810" s="23">
        <f t="shared" si="102"/>
        <v>0</v>
      </c>
      <c r="AC810" s="23">
        <f t="shared" si="103"/>
        <v>0</v>
      </c>
    </row>
    <row r="811" spans="1:29" x14ac:dyDescent="0.2">
      <c r="A811" s="364"/>
      <c r="B811" s="364"/>
      <c r="C811" s="165"/>
      <c r="D811" s="165"/>
      <c r="E811" s="165"/>
      <c r="F811" s="195"/>
      <c r="G811" s="165"/>
      <c r="H811" s="165"/>
      <c r="I811" s="165"/>
      <c r="J811" s="165"/>
      <c r="K811" s="77"/>
      <c r="L811" s="77"/>
      <c r="M811" s="82"/>
      <c r="N811" s="196">
        <f>VLOOKUP(M811,'Supporting Documentation'!$A$4:$J$566,10,FALSE)</f>
        <v>0</v>
      </c>
      <c r="O811" s="51"/>
      <c r="P811" s="50"/>
      <c r="Q811" s="157">
        <f>IF(O811="",0,(O811/'PPF Application'!$T$7))</f>
        <v>0</v>
      </c>
      <c r="R811" s="52">
        <f>IF(M811="", 0, (N811/'PPF Application'!$T$7)*O811)</f>
        <v>0</v>
      </c>
      <c r="S811" s="135"/>
      <c r="U811" s="159">
        <f t="shared" si="104"/>
        <v>0</v>
      </c>
      <c r="V811" s="159">
        <f t="shared" si="97"/>
        <v>0</v>
      </c>
      <c r="W811" s="159">
        <f t="shared" si="98"/>
        <v>0</v>
      </c>
      <c r="X811" s="159">
        <f t="shared" si="99"/>
        <v>0</v>
      </c>
      <c r="Y811" s="159">
        <f t="shared" si="100"/>
        <v>0</v>
      </c>
      <c r="Z811" s="11">
        <f t="shared" si="101"/>
        <v>0</v>
      </c>
      <c r="AB811" s="23">
        <f t="shared" si="102"/>
        <v>0</v>
      </c>
      <c r="AC811" s="23">
        <f t="shared" si="103"/>
        <v>0</v>
      </c>
    </row>
    <row r="812" spans="1:29" x14ac:dyDescent="0.2">
      <c r="A812" s="364"/>
      <c r="B812" s="364"/>
      <c r="C812" s="165"/>
      <c r="D812" s="165"/>
      <c r="E812" s="165"/>
      <c r="F812" s="195"/>
      <c r="G812" s="165"/>
      <c r="H812" s="165"/>
      <c r="I812" s="165"/>
      <c r="J812" s="165"/>
      <c r="K812" s="77"/>
      <c r="L812" s="77"/>
      <c r="M812" s="82"/>
      <c r="N812" s="196">
        <f>VLOOKUP(M812,'Supporting Documentation'!$A$4:$J$566,10,FALSE)</f>
        <v>0</v>
      </c>
      <c r="O812" s="51"/>
      <c r="P812" s="50"/>
      <c r="Q812" s="157">
        <f>IF(O812="",0,(O812/'PPF Application'!$T$7))</f>
        <v>0</v>
      </c>
      <c r="R812" s="52">
        <f>IF(M812="", 0, (N812/'PPF Application'!$T$7)*O812)</f>
        <v>0</v>
      </c>
      <c r="S812" s="135"/>
      <c r="U812" s="159">
        <f t="shared" si="104"/>
        <v>0</v>
      </c>
      <c r="V812" s="159">
        <f t="shared" si="97"/>
        <v>0</v>
      </c>
      <c r="W812" s="159">
        <f t="shared" si="98"/>
        <v>0</v>
      </c>
      <c r="X812" s="159">
        <f t="shared" si="99"/>
        <v>0</v>
      </c>
      <c r="Y812" s="159">
        <f t="shared" si="100"/>
        <v>0</v>
      </c>
      <c r="Z812" s="11">
        <f t="shared" si="101"/>
        <v>0</v>
      </c>
      <c r="AB812" s="23">
        <f t="shared" si="102"/>
        <v>0</v>
      </c>
      <c r="AC812" s="23">
        <f t="shared" si="103"/>
        <v>0</v>
      </c>
    </row>
    <row r="813" spans="1:29" x14ac:dyDescent="0.2">
      <c r="A813" s="364"/>
      <c r="B813" s="364"/>
      <c r="C813" s="165"/>
      <c r="D813" s="165"/>
      <c r="E813" s="165"/>
      <c r="F813" s="195"/>
      <c r="G813" s="165"/>
      <c r="H813" s="165"/>
      <c r="I813" s="165"/>
      <c r="J813" s="165"/>
      <c r="K813" s="77"/>
      <c r="L813" s="77"/>
      <c r="M813" s="82"/>
      <c r="N813" s="196">
        <f>VLOOKUP(M813,'Supporting Documentation'!$A$4:$J$566,10,FALSE)</f>
        <v>0</v>
      </c>
      <c r="O813" s="51"/>
      <c r="P813" s="50"/>
      <c r="Q813" s="157">
        <f>IF(O813="",0,(O813/'PPF Application'!$T$7))</f>
        <v>0</v>
      </c>
      <c r="R813" s="52">
        <f>IF(M813="", 0, (N813/'PPF Application'!$T$7)*O813)</f>
        <v>0</v>
      </c>
      <c r="S813" s="135"/>
      <c r="U813" s="159">
        <f t="shared" si="104"/>
        <v>0</v>
      </c>
      <c r="V813" s="159">
        <f t="shared" si="97"/>
        <v>0</v>
      </c>
      <c r="W813" s="159">
        <f t="shared" si="98"/>
        <v>0</v>
      </c>
      <c r="X813" s="159">
        <f t="shared" si="99"/>
        <v>0</v>
      </c>
      <c r="Y813" s="159">
        <f t="shared" si="100"/>
        <v>0</v>
      </c>
      <c r="Z813" s="11">
        <f t="shared" si="101"/>
        <v>0</v>
      </c>
      <c r="AB813" s="23">
        <f t="shared" si="102"/>
        <v>0</v>
      </c>
      <c r="AC813" s="23">
        <f t="shared" si="103"/>
        <v>0</v>
      </c>
    </row>
    <row r="814" spans="1:29" x14ac:dyDescent="0.2">
      <c r="A814" s="364"/>
      <c r="B814" s="364"/>
      <c r="C814" s="165"/>
      <c r="D814" s="165"/>
      <c r="E814" s="165"/>
      <c r="F814" s="195"/>
      <c r="G814" s="165"/>
      <c r="H814" s="165"/>
      <c r="I814" s="165"/>
      <c r="J814" s="165"/>
      <c r="K814" s="77"/>
      <c r="L814" s="77"/>
      <c r="M814" s="82"/>
      <c r="N814" s="196">
        <f>VLOOKUP(M814,'Supporting Documentation'!$A$4:$J$566,10,FALSE)</f>
        <v>0</v>
      </c>
      <c r="O814" s="51"/>
      <c r="P814" s="50"/>
      <c r="Q814" s="157">
        <f>IF(O814="",0,(O814/'PPF Application'!$T$7))</f>
        <v>0</v>
      </c>
      <c r="R814" s="52">
        <f>IF(M814="", 0, (N814/'PPF Application'!$T$7)*O814)</f>
        <v>0</v>
      </c>
      <c r="S814" s="135"/>
      <c r="U814" s="159">
        <f t="shared" si="104"/>
        <v>0</v>
      </c>
      <c r="V814" s="159">
        <f t="shared" si="97"/>
        <v>0</v>
      </c>
      <c r="W814" s="159">
        <f t="shared" si="98"/>
        <v>0</v>
      </c>
      <c r="X814" s="159">
        <f t="shared" si="99"/>
        <v>0</v>
      </c>
      <c r="Y814" s="159">
        <f t="shared" si="100"/>
        <v>0</v>
      </c>
      <c r="Z814" s="11">
        <f t="shared" si="101"/>
        <v>0</v>
      </c>
      <c r="AB814" s="23">
        <f t="shared" si="102"/>
        <v>0</v>
      </c>
      <c r="AC814" s="23">
        <f t="shared" si="103"/>
        <v>0</v>
      </c>
    </row>
    <row r="815" spans="1:29" x14ac:dyDescent="0.2">
      <c r="A815" s="364"/>
      <c r="B815" s="364"/>
      <c r="C815" s="165"/>
      <c r="D815" s="165"/>
      <c r="E815" s="165"/>
      <c r="F815" s="195"/>
      <c r="G815" s="165"/>
      <c r="H815" s="165"/>
      <c r="I815" s="165"/>
      <c r="J815" s="165"/>
      <c r="K815" s="77"/>
      <c r="L815" s="77"/>
      <c r="M815" s="82"/>
      <c r="N815" s="196">
        <f>VLOOKUP(M815,'Supporting Documentation'!$A$4:$J$566,10,FALSE)</f>
        <v>0</v>
      </c>
      <c r="O815" s="51"/>
      <c r="P815" s="50"/>
      <c r="Q815" s="157">
        <f>IF(O815="",0,(O815/'PPF Application'!$T$7))</f>
        <v>0</v>
      </c>
      <c r="R815" s="52">
        <f>IF(M815="", 0, (N815/'PPF Application'!$T$7)*O815)</f>
        <v>0</v>
      </c>
      <c r="S815" s="135"/>
      <c r="U815" s="159">
        <f t="shared" si="104"/>
        <v>0</v>
      </c>
      <c r="V815" s="159">
        <f t="shared" si="97"/>
        <v>0</v>
      </c>
      <c r="W815" s="159">
        <f t="shared" si="98"/>
        <v>0</v>
      </c>
      <c r="X815" s="159">
        <f t="shared" si="99"/>
        <v>0</v>
      </c>
      <c r="Y815" s="159">
        <f t="shared" si="100"/>
        <v>0</v>
      </c>
      <c r="Z815" s="11">
        <f t="shared" si="101"/>
        <v>0</v>
      </c>
      <c r="AB815" s="23">
        <f t="shared" si="102"/>
        <v>0</v>
      </c>
      <c r="AC815" s="23">
        <f t="shared" si="103"/>
        <v>0</v>
      </c>
    </row>
    <row r="816" spans="1:29" x14ac:dyDescent="0.2">
      <c r="A816" s="364"/>
      <c r="B816" s="364"/>
      <c r="C816" s="165"/>
      <c r="D816" s="165"/>
      <c r="E816" s="165"/>
      <c r="F816" s="195"/>
      <c r="G816" s="165"/>
      <c r="H816" s="165"/>
      <c r="I816" s="165"/>
      <c r="J816" s="165"/>
      <c r="K816" s="77"/>
      <c r="L816" s="77"/>
      <c r="M816" s="82"/>
      <c r="N816" s="196">
        <f>VLOOKUP(M816,'Supporting Documentation'!$A$4:$J$566,10,FALSE)</f>
        <v>0</v>
      </c>
      <c r="O816" s="51"/>
      <c r="P816" s="50"/>
      <c r="Q816" s="157">
        <f>IF(O816="",0,(O816/'PPF Application'!$T$7))</f>
        <v>0</v>
      </c>
      <c r="R816" s="52">
        <f>IF(M816="", 0, (N816/'PPF Application'!$T$7)*O816)</f>
        <v>0</v>
      </c>
      <c r="S816" s="135"/>
      <c r="U816" s="159">
        <f t="shared" si="104"/>
        <v>0</v>
      </c>
      <c r="V816" s="159">
        <f t="shared" si="97"/>
        <v>0</v>
      </c>
      <c r="W816" s="159">
        <f t="shared" si="98"/>
        <v>0</v>
      </c>
      <c r="X816" s="159">
        <f t="shared" si="99"/>
        <v>0</v>
      </c>
      <c r="Y816" s="159">
        <f t="shared" si="100"/>
        <v>0</v>
      </c>
      <c r="Z816" s="11">
        <f t="shared" si="101"/>
        <v>0</v>
      </c>
      <c r="AB816" s="23">
        <f t="shared" si="102"/>
        <v>0</v>
      </c>
      <c r="AC816" s="23">
        <f t="shared" si="103"/>
        <v>0</v>
      </c>
    </row>
    <row r="817" spans="1:29" x14ac:dyDescent="0.2">
      <c r="A817" s="364"/>
      <c r="B817" s="364"/>
      <c r="C817" s="165"/>
      <c r="D817" s="165"/>
      <c r="E817" s="165"/>
      <c r="F817" s="195"/>
      <c r="G817" s="165"/>
      <c r="H817" s="165"/>
      <c r="I817" s="165"/>
      <c r="J817" s="165"/>
      <c r="K817" s="77"/>
      <c r="L817" s="77"/>
      <c r="M817" s="82"/>
      <c r="N817" s="196">
        <f>VLOOKUP(M817,'Supporting Documentation'!$A$4:$J$566,10,FALSE)</f>
        <v>0</v>
      </c>
      <c r="O817" s="51"/>
      <c r="P817" s="50"/>
      <c r="Q817" s="157">
        <f>IF(O817="",0,(O817/'PPF Application'!$T$7))</f>
        <v>0</v>
      </c>
      <c r="R817" s="52">
        <f>IF(M817="", 0, (N817/'PPF Application'!$T$7)*O817)</f>
        <v>0</v>
      </c>
      <c r="S817" s="135"/>
      <c r="U817" s="159">
        <f t="shared" si="104"/>
        <v>0</v>
      </c>
      <c r="V817" s="159">
        <f t="shared" si="97"/>
        <v>0</v>
      </c>
      <c r="W817" s="159">
        <f t="shared" si="98"/>
        <v>0</v>
      </c>
      <c r="X817" s="159">
        <f t="shared" si="99"/>
        <v>0</v>
      </c>
      <c r="Y817" s="159">
        <f t="shared" si="100"/>
        <v>0</v>
      </c>
      <c r="Z817" s="11">
        <f t="shared" si="101"/>
        <v>0</v>
      </c>
      <c r="AB817" s="23">
        <f t="shared" si="102"/>
        <v>0</v>
      </c>
      <c r="AC817" s="23">
        <f t="shared" si="103"/>
        <v>0</v>
      </c>
    </row>
    <row r="818" spans="1:29" x14ac:dyDescent="0.2">
      <c r="A818" s="364"/>
      <c r="B818" s="364"/>
      <c r="C818" s="165"/>
      <c r="D818" s="165"/>
      <c r="E818" s="165"/>
      <c r="F818" s="195"/>
      <c r="G818" s="165"/>
      <c r="H818" s="165"/>
      <c r="I818" s="165"/>
      <c r="J818" s="165"/>
      <c r="K818" s="77"/>
      <c r="L818" s="77"/>
      <c r="M818" s="82"/>
      <c r="N818" s="196">
        <f>VLOOKUP(M818,'Supporting Documentation'!$A$4:$J$566,10,FALSE)</f>
        <v>0</v>
      </c>
      <c r="O818" s="51"/>
      <c r="P818" s="50"/>
      <c r="Q818" s="157">
        <f>IF(O818="",0,(O818/'PPF Application'!$T$7))</f>
        <v>0</v>
      </c>
      <c r="R818" s="52">
        <f>IF(M818="", 0, (N818/'PPF Application'!$T$7)*O818)</f>
        <v>0</v>
      </c>
      <c r="S818" s="135"/>
      <c r="U818" s="159">
        <f t="shared" si="104"/>
        <v>0</v>
      </c>
      <c r="V818" s="159">
        <f t="shared" si="97"/>
        <v>0</v>
      </c>
      <c r="W818" s="159">
        <f t="shared" si="98"/>
        <v>0</v>
      </c>
      <c r="X818" s="159">
        <f t="shared" si="99"/>
        <v>0</v>
      </c>
      <c r="Y818" s="159">
        <f t="shared" si="100"/>
        <v>0</v>
      </c>
      <c r="Z818" s="11">
        <f t="shared" si="101"/>
        <v>0</v>
      </c>
      <c r="AB818" s="23">
        <f t="shared" si="102"/>
        <v>0</v>
      </c>
      <c r="AC818" s="23">
        <f t="shared" si="103"/>
        <v>0</v>
      </c>
    </row>
    <row r="819" spans="1:29" x14ac:dyDescent="0.2">
      <c r="A819" s="364"/>
      <c r="B819" s="364"/>
      <c r="C819" s="165"/>
      <c r="D819" s="165"/>
      <c r="E819" s="165"/>
      <c r="F819" s="195"/>
      <c r="G819" s="165"/>
      <c r="H819" s="165"/>
      <c r="I819" s="165"/>
      <c r="J819" s="165"/>
      <c r="K819" s="77"/>
      <c r="L819" s="77"/>
      <c r="M819" s="82"/>
      <c r="N819" s="196">
        <f>VLOOKUP(M819,'Supporting Documentation'!$A$4:$J$566,10,FALSE)</f>
        <v>0</v>
      </c>
      <c r="O819" s="51"/>
      <c r="P819" s="50"/>
      <c r="Q819" s="157">
        <f>IF(O819="",0,(O819/'PPF Application'!$T$7))</f>
        <v>0</v>
      </c>
      <c r="R819" s="52">
        <f>IF(M819="", 0, (N819/'PPF Application'!$T$7)*O819)</f>
        <v>0</v>
      </c>
      <c r="S819" s="135"/>
      <c r="U819" s="159">
        <f t="shared" si="104"/>
        <v>0</v>
      </c>
      <c r="V819" s="159">
        <f t="shared" si="97"/>
        <v>0</v>
      </c>
      <c r="W819" s="159">
        <f t="shared" si="98"/>
        <v>0</v>
      </c>
      <c r="X819" s="159">
        <f t="shared" si="99"/>
        <v>0</v>
      </c>
      <c r="Y819" s="159">
        <f t="shared" si="100"/>
        <v>0</v>
      </c>
      <c r="Z819" s="11">
        <f t="shared" si="101"/>
        <v>0</v>
      </c>
      <c r="AB819" s="23">
        <f t="shared" si="102"/>
        <v>0</v>
      </c>
      <c r="AC819" s="23">
        <f t="shared" si="103"/>
        <v>0</v>
      </c>
    </row>
    <row r="820" spans="1:29" x14ac:dyDescent="0.2">
      <c r="A820" s="364"/>
      <c r="B820" s="364"/>
      <c r="C820" s="165"/>
      <c r="D820" s="165"/>
      <c r="E820" s="165"/>
      <c r="F820" s="195"/>
      <c r="G820" s="165"/>
      <c r="H820" s="165"/>
      <c r="I820" s="165"/>
      <c r="J820" s="165"/>
      <c r="K820" s="77"/>
      <c r="L820" s="77"/>
      <c r="M820" s="82"/>
      <c r="N820" s="196">
        <f>VLOOKUP(M820,'Supporting Documentation'!$A$4:$J$566,10,FALSE)</f>
        <v>0</v>
      </c>
      <c r="O820" s="51"/>
      <c r="P820" s="50"/>
      <c r="Q820" s="157">
        <f>IF(O820="",0,(O820/'PPF Application'!$T$7))</f>
        <v>0</v>
      </c>
      <c r="R820" s="52">
        <f>IF(M820="", 0, (N820/'PPF Application'!$T$7)*O820)</f>
        <v>0</v>
      </c>
      <c r="S820" s="135"/>
      <c r="U820" s="159">
        <f t="shared" si="104"/>
        <v>0</v>
      </c>
      <c r="V820" s="159">
        <f t="shared" si="97"/>
        <v>0</v>
      </c>
      <c r="W820" s="159">
        <f t="shared" si="98"/>
        <v>0</v>
      </c>
      <c r="X820" s="159">
        <f t="shared" si="99"/>
        <v>0</v>
      </c>
      <c r="Y820" s="159">
        <f t="shared" si="100"/>
        <v>0</v>
      </c>
      <c r="Z820" s="11">
        <f t="shared" si="101"/>
        <v>0</v>
      </c>
      <c r="AB820" s="23">
        <f t="shared" si="102"/>
        <v>0</v>
      </c>
      <c r="AC820" s="23">
        <f t="shared" si="103"/>
        <v>0</v>
      </c>
    </row>
    <row r="821" spans="1:29" x14ac:dyDescent="0.2">
      <c r="A821" s="364"/>
      <c r="B821" s="364"/>
      <c r="C821" s="165"/>
      <c r="D821" s="165"/>
      <c r="E821" s="165"/>
      <c r="F821" s="195"/>
      <c r="G821" s="165"/>
      <c r="H821" s="165"/>
      <c r="I821" s="165"/>
      <c r="J821" s="165"/>
      <c r="K821" s="77"/>
      <c r="L821" s="77"/>
      <c r="M821" s="82"/>
      <c r="N821" s="196">
        <f>VLOOKUP(M821,'Supporting Documentation'!$A$4:$J$566,10,FALSE)</f>
        <v>0</v>
      </c>
      <c r="O821" s="51"/>
      <c r="P821" s="50"/>
      <c r="Q821" s="157">
        <f>IF(O821="",0,(O821/'PPF Application'!$T$7))</f>
        <v>0</v>
      </c>
      <c r="R821" s="52">
        <f>IF(M821="", 0, (N821/'PPF Application'!$T$7)*O821)</f>
        <v>0</v>
      </c>
      <c r="S821" s="135"/>
      <c r="U821" s="159">
        <f t="shared" si="104"/>
        <v>0</v>
      </c>
      <c r="V821" s="159">
        <f t="shared" si="97"/>
        <v>0</v>
      </c>
      <c r="W821" s="159">
        <f t="shared" si="98"/>
        <v>0</v>
      </c>
      <c r="X821" s="159">
        <f t="shared" si="99"/>
        <v>0</v>
      </c>
      <c r="Y821" s="159">
        <f t="shared" si="100"/>
        <v>0</v>
      </c>
      <c r="Z821" s="11">
        <f t="shared" si="101"/>
        <v>0</v>
      </c>
      <c r="AB821" s="23">
        <f t="shared" si="102"/>
        <v>0</v>
      </c>
      <c r="AC821" s="23">
        <f t="shared" si="103"/>
        <v>0</v>
      </c>
    </row>
    <row r="822" spans="1:29" x14ac:dyDescent="0.2">
      <c r="A822" s="364"/>
      <c r="B822" s="364"/>
      <c r="C822" s="165"/>
      <c r="D822" s="165"/>
      <c r="E822" s="165"/>
      <c r="F822" s="195"/>
      <c r="G822" s="165"/>
      <c r="H822" s="165"/>
      <c r="I822" s="165"/>
      <c r="J822" s="165"/>
      <c r="K822" s="77"/>
      <c r="L822" s="77"/>
      <c r="M822" s="82"/>
      <c r="N822" s="196">
        <f>VLOOKUP(M822,'Supporting Documentation'!$A$4:$J$566,10,FALSE)</f>
        <v>0</v>
      </c>
      <c r="O822" s="51"/>
      <c r="P822" s="50"/>
      <c r="Q822" s="157">
        <f>IF(O822="",0,(O822/'PPF Application'!$T$7))</f>
        <v>0</v>
      </c>
      <c r="R822" s="52">
        <f>IF(M822="", 0, (N822/'PPF Application'!$T$7)*O822)</f>
        <v>0</v>
      </c>
      <c r="S822" s="135"/>
      <c r="U822" s="159">
        <f t="shared" si="104"/>
        <v>0</v>
      </c>
      <c r="V822" s="159">
        <f t="shared" si="97"/>
        <v>0</v>
      </c>
      <c r="W822" s="159">
        <f t="shared" si="98"/>
        <v>0</v>
      </c>
      <c r="X822" s="159">
        <f t="shared" si="99"/>
        <v>0</v>
      </c>
      <c r="Y822" s="159">
        <f t="shared" si="100"/>
        <v>0</v>
      </c>
      <c r="Z822" s="11">
        <f t="shared" si="101"/>
        <v>0</v>
      </c>
      <c r="AB822" s="23">
        <f t="shared" si="102"/>
        <v>0</v>
      </c>
      <c r="AC822" s="23">
        <f t="shared" si="103"/>
        <v>0</v>
      </c>
    </row>
    <row r="823" spans="1:29" x14ac:dyDescent="0.2">
      <c r="A823" s="364"/>
      <c r="B823" s="364"/>
      <c r="C823" s="165"/>
      <c r="D823" s="165"/>
      <c r="E823" s="165"/>
      <c r="F823" s="195"/>
      <c r="G823" s="165"/>
      <c r="H823" s="165"/>
      <c r="I823" s="165"/>
      <c r="J823" s="165"/>
      <c r="K823" s="77"/>
      <c r="L823" s="77"/>
      <c r="M823" s="82"/>
      <c r="N823" s="196">
        <f>VLOOKUP(M823,'Supporting Documentation'!$A$4:$J$566,10,FALSE)</f>
        <v>0</v>
      </c>
      <c r="O823" s="51"/>
      <c r="P823" s="50"/>
      <c r="Q823" s="157">
        <f>IF(O823="",0,(O823/'PPF Application'!$T$7))</f>
        <v>0</v>
      </c>
      <c r="R823" s="52">
        <f>IF(M823="", 0, (N823/'PPF Application'!$T$7)*O823)</f>
        <v>0</v>
      </c>
      <c r="S823" s="135"/>
      <c r="U823" s="159">
        <f t="shared" si="104"/>
        <v>0</v>
      </c>
      <c r="V823" s="159">
        <f t="shared" si="97"/>
        <v>0</v>
      </c>
      <c r="W823" s="159">
        <f t="shared" si="98"/>
        <v>0</v>
      </c>
      <c r="X823" s="159">
        <f t="shared" si="99"/>
        <v>0</v>
      </c>
      <c r="Y823" s="159">
        <f t="shared" si="100"/>
        <v>0</v>
      </c>
      <c r="Z823" s="11">
        <f t="shared" si="101"/>
        <v>0</v>
      </c>
      <c r="AB823" s="23">
        <f t="shared" si="102"/>
        <v>0</v>
      </c>
      <c r="AC823" s="23">
        <f t="shared" si="103"/>
        <v>0</v>
      </c>
    </row>
    <row r="824" spans="1:29" x14ac:dyDescent="0.2">
      <c r="A824" s="364"/>
      <c r="B824" s="364"/>
      <c r="C824" s="165"/>
      <c r="D824" s="165"/>
      <c r="E824" s="165"/>
      <c r="F824" s="195"/>
      <c r="G824" s="165"/>
      <c r="H824" s="165"/>
      <c r="I824" s="165"/>
      <c r="J824" s="165"/>
      <c r="K824" s="77"/>
      <c r="L824" s="77"/>
      <c r="M824" s="82"/>
      <c r="N824" s="196">
        <f>VLOOKUP(M824,'Supporting Documentation'!$A$4:$J$566,10,FALSE)</f>
        <v>0</v>
      </c>
      <c r="O824" s="51"/>
      <c r="P824" s="50"/>
      <c r="Q824" s="157">
        <f>IF(O824="",0,(O824/'PPF Application'!$T$7))</f>
        <v>0</v>
      </c>
      <c r="R824" s="52">
        <f>IF(M824="", 0, (N824/'PPF Application'!$T$7)*O824)</f>
        <v>0</v>
      </c>
      <c r="S824" s="135"/>
      <c r="U824" s="159">
        <f t="shared" si="104"/>
        <v>0</v>
      </c>
      <c r="V824" s="159">
        <f t="shared" si="97"/>
        <v>0</v>
      </c>
      <c r="W824" s="159">
        <f t="shared" si="98"/>
        <v>0</v>
      </c>
      <c r="X824" s="159">
        <f t="shared" si="99"/>
        <v>0</v>
      </c>
      <c r="Y824" s="159">
        <f t="shared" si="100"/>
        <v>0</v>
      </c>
      <c r="Z824" s="11">
        <f t="shared" si="101"/>
        <v>0</v>
      </c>
      <c r="AB824" s="23">
        <f t="shared" si="102"/>
        <v>0</v>
      </c>
      <c r="AC824" s="23">
        <f t="shared" si="103"/>
        <v>0</v>
      </c>
    </row>
    <row r="825" spans="1:29" x14ac:dyDescent="0.2">
      <c r="A825" s="364"/>
      <c r="B825" s="364"/>
      <c r="C825" s="165"/>
      <c r="D825" s="165"/>
      <c r="E825" s="165"/>
      <c r="F825" s="195"/>
      <c r="G825" s="165"/>
      <c r="H825" s="165"/>
      <c r="I825" s="165"/>
      <c r="J825" s="165"/>
      <c r="K825" s="77"/>
      <c r="L825" s="77"/>
      <c r="M825" s="82"/>
      <c r="N825" s="196">
        <f>VLOOKUP(M825,'Supporting Documentation'!$A$4:$J$566,10,FALSE)</f>
        <v>0</v>
      </c>
      <c r="O825" s="51"/>
      <c r="P825" s="50"/>
      <c r="Q825" s="157">
        <f>IF(O825="",0,(O825/'PPF Application'!$T$7))</f>
        <v>0</v>
      </c>
      <c r="R825" s="52">
        <f>IF(M825="", 0, (N825/'PPF Application'!$T$7)*O825)</f>
        <v>0</v>
      </c>
      <c r="S825" s="135"/>
      <c r="U825" s="159">
        <f t="shared" si="104"/>
        <v>0</v>
      </c>
      <c r="V825" s="159">
        <f t="shared" si="97"/>
        <v>0</v>
      </c>
      <c r="W825" s="159">
        <f t="shared" si="98"/>
        <v>0</v>
      </c>
      <c r="X825" s="159">
        <f t="shared" si="99"/>
        <v>0</v>
      </c>
      <c r="Y825" s="159">
        <f t="shared" si="100"/>
        <v>0</v>
      </c>
      <c r="Z825" s="11">
        <f t="shared" si="101"/>
        <v>0</v>
      </c>
      <c r="AB825" s="23">
        <f t="shared" si="102"/>
        <v>0</v>
      </c>
      <c r="AC825" s="23">
        <f t="shared" si="103"/>
        <v>0</v>
      </c>
    </row>
    <row r="826" spans="1:29" x14ac:dyDescent="0.2">
      <c r="A826" s="364"/>
      <c r="B826" s="364"/>
      <c r="C826" s="165"/>
      <c r="D826" s="165"/>
      <c r="E826" s="165"/>
      <c r="F826" s="195"/>
      <c r="G826" s="165"/>
      <c r="H826" s="165"/>
      <c r="I826" s="165"/>
      <c r="J826" s="165"/>
      <c r="K826" s="77"/>
      <c r="L826" s="77"/>
      <c r="M826" s="82"/>
      <c r="N826" s="196">
        <f>VLOOKUP(M826,'Supporting Documentation'!$A$4:$J$566,10,FALSE)</f>
        <v>0</v>
      </c>
      <c r="O826" s="51"/>
      <c r="P826" s="50"/>
      <c r="Q826" s="157">
        <f>IF(O826="",0,(O826/'PPF Application'!$T$7))</f>
        <v>0</v>
      </c>
      <c r="R826" s="52">
        <f>IF(M826="", 0, (N826/'PPF Application'!$T$7)*O826)</f>
        <v>0</v>
      </c>
      <c r="S826" s="135"/>
      <c r="U826" s="159">
        <f t="shared" si="104"/>
        <v>0</v>
      </c>
      <c r="V826" s="159">
        <f t="shared" si="97"/>
        <v>0</v>
      </c>
      <c r="W826" s="159">
        <f t="shared" si="98"/>
        <v>0</v>
      </c>
      <c r="X826" s="159">
        <f t="shared" si="99"/>
        <v>0</v>
      </c>
      <c r="Y826" s="159">
        <f t="shared" si="100"/>
        <v>0</v>
      </c>
      <c r="Z826" s="11">
        <f t="shared" si="101"/>
        <v>0</v>
      </c>
      <c r="AB826" s="23">
        <f t="shared" si="102"/>
        <v>0</v>
      </c>
      <c r="AC826" s="23">
        <f t="shared" si="103"/>
        <v>0</v>
      </c>
    </row>
    <row r="827" spans="1:29" x14ac:dyDescent="0.2">
      <c r="A827" s="364"/>
      <c r="B827" s="364"/>
      <c r="C827" s="165"/>
      <c r="D827" s="165"/>
      <c r="E827" s="165"/>
      <c r="F827" s="195"/>
      <c r="G827" s="165"/>
      <c r="H827" s="165"/>
      <c r="I827" s="165"/>
      <c r="J827" s="165"/>
      <c r="K827" s="77"/>
      <c r="L827" s="77"/>
      <c r="M827" s="82"/>
      <c r="N827" s="196">
        <f>VLOOKUP(M827,'Supporting Documentation'!$A$4:$J$566,10,FALSE)</f>
        <v>0</v>
      </c>
      <c r="O827" s="51"/>
      <c r="P827" s="50"/>
      <c r="Q827" s="157">
        <f>IF(O827="",0,(O827/'PPF Application'!$T$7))</f>
        <v>0</v>
      </c>
      <c r="R827" s="52">
        <f>IF(M827="", 0, (N827/'PPF Application'!$T$7)*O827)</f>
        <v>0</v>
      </c>
      <c r="S827" s="135"/>
      <c r="U827" s="159">
        <f t="shared" si="104"/>
        <v>0</v>
      </c>
      <c r="V827" s="159">
        <f t="shared" si="97"/>
        <v>0</v>
      </c>
      <c r="W827" s="159">
        <f t="shared" si="98"/>
        <v>0</v>
      </c>
      <c r="X827" s="159">
        <f t="shared" si="99"/>
        <v>0</v>
      </c>
      <c r="Y827" s="159">
        <f t="shared" si="100"/>
        <v>0</v>
      </c>
      <c r="Z827" s="11">
        <f t="shared" si="101"/>
        <v>0</v>
      </c>
      <c r="AB827" s="23">
        <f t="shared" si="102"/>
        <v>0</v>
      </c>
      <c r="AC827" s="23">
        <f t="shared" si="103"/>
        <v>0</v>
      </c>
    </row>
    <row r="828" spans="1:29" x14ac:dyDescent="0.2">
      <c r="A828" s="364"/>
      <c r="B828" s="364"/>
      <c r="C828" s="165"/>
      <c r="D828" s="165"/>
      <c r="E828" s="165"/>
      <c r="F828" s="195"/>
      <c r="G828" s="165"/>
      <c r="H828" s="165"/>
      <c r="I828" s="165"/>
      <c r="J828" s="165"/>
      <c r="K828" s="77"/>
      <c r="L828" s="77"/>
      <c r="M828" s="82"/>
      <c r="N828" s="196">
        <f>VLOOKUP(M828,'Supporting Documentation'!$A$4:$J$566,10,FALSE)</f>
        <v>0</v>
      </c>
      <c r="O828" s="51"/>
      <c r="P828" s="50"/>
      <c r="Q828" s="157">
        <f>IF(O828="",0,(O828/'PPF Application'!$T$7))</f>
        <v>0</v>
      </c>
      <c r="R828" s="52">
        <f>IF(M828="", 0, (N828/'PPF Application'!$T$7)*O828)</f>
        <v>0</v>
      </c>
      <c r="S828" s="135"/>
      <c r="U828" s="159">
        <f t="shared" si="104"/>
        <v>0</v>
      </c>
      <c r="V828" s="159">
        <f t="shared" si="97"/>
        <v>0</v>
      </c>
      <c r="W828" s="159">
        <f t="shared" si="98"/>
        <v>0</v>
      </c>
      <c r="X828" s="159">
        <f t="shared" si="99"/>
        <v>0</v>
      </c>
      <c r="Y828" s="159">
        <f t="shared" si="100"/>
        <v>0</v>
      </c>
      <c r="Z828" s="11">
        <f t="shared" si="101"/>
        <v>0</v>
      </c>
      <c r="AB828" s="23">
        <f t="shared" si="102"/>
        <v>0</v>
      </c>
      <c r="AC828" s="23">
        <f t="shared" si="103"/>
        <v>0</v>
      </c>
    </row>
    <row r="829" spans="1:29" x14ac:dyDescent="0.2">
      <c r="A829" s="364"/>
      <c r="B829" s="364"/>
      <c r="C829" s="165"/>
      <c r="D829" s="165"/>
      <c r="E829" s="165"/>
      <c r="F829" s="195"/>
      <c r="G829" s="165"/>
      <c r="H829" s="165"/>
      <c r="I829" s="165"/>
      <c r="J829" s="165"/>
      <c r="K829" s="77"/>
      <c r="L829" s="77"/>
      <c r="M829" s="82"/>
      <c r="N829" s="196">
        <f>VLOOKUP(M829,'Supporting Documentation'!$A$4:$J$566,10,FALSE)</f>
        <v>0</v>
      </c>
      <c r="O829" s="51"/>
      <c r="P829" s="50"/>
      <c r="Q829" s="157">
        <f>IF(O829="",0,(O829/'PPF Application'!$T$7))</f>
        <v>0</v>
      </c>
      <c r="R829" s="52">
        <f>IF(M829="", 0, (N829/'PPF Application'!$T$7)*O829)</f>
        <v>0</v>
      </c>
      <c r="S829" s="135"/>
      <c r="U829" s="159">
        <f t="shared" si="104"/>
        <v>0</v>
      </c>
      <c r="V829" s="159">
        <f t="shared" si="97"/>
        <v>0</v>
      </c>
      <c r="W829" s="159">
        <f t="shared" si="98"/>
        <v>0</v>
      </c>
      <c r="X829" s="159">
        <f t="shared" si="99"/>
        <v>0</v>
      </c>
      <c r="Y829" s="159">
        <f t="shared" si="100"/>
        <v>0</v>
      </c>
      <c r="Z829" s="11">
        <f t="shared" si="101"/>
        <v>0</v>
      </c>
      <c r="AB829" s="23">
        <f t="shared" si="102"/>
        <v>0</v>
      </c>
      <c r="AC829" s="23">
        <f t="shared" si="103"/>
        <v>0</v>
      </c>
    </row>
    <row r="830" spans="1:29" x14ac:dyDescent="0.2">
      <c r="A830" s="364"/>
      <c r="B830" s="364"/>
      <c r="C830" s="165"/>
      <c r="D830" s="165"/>
      <c r="E830" s="165"/>
      <c r="F830" s="195"/>
      <c r="G830" s="165"/>
      <c r="H830" s="165"/>
      <c r="I830" s="165"/>
      <c r="J830" s="165"/>
      <c r="K830" s="77"/>
      <c r="L830" s="77"/>
      <c r="M830" s="82"/>
      <c r="N830" s="196">
        <f>VLOOKUP(M830,'Supporting Documentation'!$A$4:$J$566,10,FALSE)</f>
        <v>0</v>
      </c>
      <c r="O830" s="51"/>
      <c r="P830" s="50"/>
      <c r="Q830" s="157">
        <f>IF(O830="",0,(O830/'PPF Application'!$T$7))</f>
        <v>0</v>
      </c>
      <c r="R830" s="52">
        <f>IF(M830="", 0, (N830/'PPF Application'!$T$7)*O830)</f>
        <v>0</v>
      </c>
      <c r="S830" s="135"/>
      <c r="U830" s="159">
        <f t="shared" si="104"/>
        <v>0</v>
      </c>
      <c r="V830" s="159">
        <f t="shared" si="97"/>
        <v>0</v>
      </c>
      <c r="W830" s="159">
        <f t="shared" si="98"/>
        <v>0</v>
      </c>
      <c r="X830" s="159">
        <f t="shared" si="99"/>
        <v>0</v>
      </c>
      <c r="Y830" s="159">
        <f t="shared" si="100"/>
        <v>0</v>
      </c>
      <c r="Z830" s="11">
        <f t="shared" si="101"/>
        <v>0</v>
      </c>
      <c r="AB830" s="23">
        <f t="shared" si="102"/>
        <v>0</v>
      </c>
      <c r="AC830" s="23">
        <f t="shared" si="103"/>
        <v>0</v>
      </c>
    </row>
    <row r="831" spans="1:29" x14ac:dyDescent="0.2">
      <c r="A831" s="364"/>
      <c r="B831" s="364"/>
      <c r="C831" s="165"/>
      <c r="D831" s="165"/>
      <c r="E831" s="165"/>
      <c r="F831" s="195"/>
      <c r="G831" s="165"/>
      <c r="H831" s="165"/>
      <c r="I831" s="165"/>
      <c r="J831" s="165"/>
      <c r="K831" s="77"/>
      <c r="L831" s="77"/>
      <c r="M831" s="82"/>
      <c r="N831" s="196">
        <f>VLOOKUP(M831,'Supporting Documentation'!$A$4:$J$566,10,FALSE)</f>
        <v>0</v>
      </c>
      <c r="O831" s="51"/>
      <c r="P831" s="50"/>
      <c r="Q831" s="157">
        <f>IF(O831="",0,(O831/'PPF Application'!$T$7))</f>
        <v>0</v>
      </c>
      <c r="R831" s="52">
        <f>IF(M831="", 0, (N831/'PPF Application'!$T$7)*O831)</f>
        <v>0</v>
      </c>
      <c r="S831" s="135"/>
      <c r="U831" s="159">
        <f t="shared" si="104"/>
        <v>0</v>
      </c>
      <c r="V831" s="159">
        <f t="shared" si="97"/>
        <v>0</v>
      </c>
      <c r="W831" s="159">
        <f t="shared" si="98"/>
        <v>0</v>
      </c>
      <c r="X831" s="159">
        <f t="shared" si="99"/>
        <v>0</v>
      </c>
      <c r="Y831" s="159">
        <f t="shared" si="100"/>
        <v>0</v>
      </c>
      <c r="Z831" s="11">
        <f t="shared" si="101"/>
        <v>0</v>
      </c>
      <c r="AB831" s="23">
        <f t="shared" si="102"/>
        <v>0</v>
      </c>
      <c r="AC831" s="23">
        <f t="shared" si="103"/>
        <v>0</v>
      </c>
    </row>
    <row r="832" spans="1:29" x14ac:dyDescent="0.2">
      <c r="A832" s="364"/>
      <c r="B832" s="364"/>
      <c r="C832" s="165"/>
      <c r="D832" s="165"/>
      <c r="E832" s="165"/>
      <c r="F832" s="195"/>
      <c r="G832" s="165"/>
      <c r="H832" s="165"/>
      <c r="I832" s="165"/>
      <c r="J832" s="165"/>
      <c r="K832" s="77"/>
      <c r="L832" s="77"/>
      <c r="M832" s="82"/>
      <c r="N832" s="196">
        <f>VLOOKUP(M832,'Supporting Documentation'!$A$4:$J$566,10,FALSE)</f>
        <v>0</v>
      </c>
      <c r="O832" s="51"/>
      <c r="P832" s="50"/>
      <c r="Q832" s="157">
        <f>IF(O832="",0,(O832/'PPF Application'!$T$7))</f>
        <v>0</v>
      </c>
      <c r="R832" s="52">
        <f>IF(M832="", 0, (N832/'PPF Application'!$T$7)*O832)</f>
        <v>0</v>
      </c>
      <c r="S832" s="135"/>
      <c r="U832" s="159">
        <f t="shared" si="104"/>
        <v>0</v>
      </c>
      <c r="V832" s="159">
        <f t="shared" si="97"/>
        <v>0</v>
      </c>
      <c r="W832" s="159">
        <f t="shared" si="98"/>
        <v>0</v>
      </c>
      <c r="X832" s="159">
        <f t="shared" si="99"/>
        <v>0</v>
      </c>
      <c r="Y832" s="159">
        <f t="shared" si="100"/>
        <v>0</v>
      </c>
      <c r="Z832" s="11">
        <f t="shared" si="101"/>
        <v>0</v>
      </c>
      <c r="AB832" s="23">
        <f t="shared" si="102"/>
        <v>0</v>
      </c>
      <c r="AC832" s="23">
        <f t="shared" si="103"/>
        <v>0</v>
      </c>
    </row>
    <row r="833" spans="1:29" x14ac:dyDescent="0.2">
      <c r="A833" s="364"/>
      <c r="B833" s="364"/>
      <c r="C833" s="165"/>
      <c r="D833" s="165"/>
      <c r="E833" s="165"/>
      <c r="F833" s="195"/>
      <c r="G833" s="165"/>
      <c r="H833" s="165"/>
      <c r="I833" s="165"/>
      <c r="J833" s="165"/>
      <c r="K833" s="77"/>
      <c r="L833" s="77"/>
      <c r="M833" s="82"/>
      <c r="N833" s="196">
        <f>VLOOKUP(M833,'Supporting Documentation'!$A$4:$J$566,10,FALSE)</f>
        <v>0</v>
      </c>
      <c r="O833" s="51"/>
      <c r="P833" s="50"/>
      <c r="Q833" s="157">
        <f>IF(O833="",0,(O833/'PPF Application'!$T$7))</f>
        <v>0</v>
      </c>
      <c r="R833" s="52">
        <f>IF(M833="", 0, (N833/'PPF Application'!$T$7)*O833)</f>
        <v>0</v>
      </c>
      <c r="S833" s="135"/>
      <c r="U833" s="159">
        <f t="shared" si="104"/>
        <v>0</v>
      </c>
      <c r="V833" s="159">
        <f t="shared" si="97"/>
        <v>0</v>
      </c>
      <c r="W833" s="159">
        <f t="shared" si="98"/>
        <v>0</v>
      </c>
      <c r="X833" s="159">
        <f t="shared" si="99"/>
        <v>0</v>
      </c>
      <c r="Y833" s="159">
        <f t="shared" si="100"/>
        <v>0</v>
      </c>
      <c r="Z833" s="11">
        <f t="shared" si="101"/>
        <v>0</v>
      </c>
      <c r="AB833" s="23">
        <f t="shared" si="102"/>
        <v>0</v>
      </c>
      <c r="AC833" s="23">
        <f t="shared" si="103"/>
        <v>0</v>
      </c>
    </row>
    <row r="834" spans="1:29" x14ac:dyDescent="0.2">
      <c r="A834" s="364"/>
      <c r="B834" s="364"/>
      <c r="C834" s="165"/>
      <c r="D834" s="165"/>
      <c r="E834" s="165"/>
      <c r="F834" s="195"/>
      <c r="G834" s="165"/>
      <c r="H834" s="165"/>
      <c r="I834" s="165"/>
      <c r="J834" s="165"/>
      <c r="K834" s="77"/>
      <c r="L834" s="77"/>
      <c r="M834" s="82"/>
      <c r="N834" s="196">
        <f>VLOOKUP(M834,'Supporting Documentation'!$A$4:$J$566,10,FALSE)</f>
        <v>0</v>
      </c>
      <c r="O834" s="51"/>
      <c r="P834" s="50"/>
      <c r="Q834" s="157">
        <f>IF(O834="",0,(O834/'PPF Application'!$T$7))</f>
        <v>0</v>
      </c>
      <c r="R834" s="52">
        <f>IF(M834="", 0, (N834/'PPF Application'!$T$7)*O834)</f>
        <v>0</v>
      </c>
      <c r="S834" s="135"/>
      <c r="U834" s="159">
        <f t="shared" si="104"/>
        <v>0</v>
      </c>
      <c r="V834" s="159">
        <f t="shared" si="97"/>
        <v>0</v>
      </c>
      <c r="W834" s="159">
        <f t="shared" si="98"/>
        <v>0</v>
      </c>
      <c r="X834" s="159">
        <f t="shared" si="99"/>
        <v>0</v>
      </c>
      <c r="Y834" s="159">
        <f t="shared" si="100"/>
        <v>0</v>
      </c>
      <c r="Z834" s="11">
        <f t="shared" si="101"/>
        <v>0</v>
      </c>
      <c r="AB834" s="23">
        <f t="shared" si="102"/>
        <v>0</v>
      </c>
      <c r="AC834" s="23">
        <f t="shared" si="103"/>
        <v>0</v>
      </c>
    </row>
    <row r="835" spans="1:29" x14ac:dyDescent="0.2">
      <c r="A835" s="364"/>
      <c r="B835" s="364"/>
      <c r="C835" s="165"/>
      <c r="D835" s="165"/>
      <c r="E835" s="165"/>
      <c r="F835" s="195"/>
      <c r="G835" s="165"/>
      <c r="H835" s="165"/>
      <c r="I835" s="165"/>
      <c r="J835" s="165"/>
      <c r="K835" s="77"/>
      <c r="L835" s="77"/>
      <c r="M835" s="82"/>
      <c r="N835" s="196">
        <f>VLOOKUP(M835,'Supporting Documentation'!$A$4:$J$566,10,FALSE)</f>
        <v>0</v>
      </c>
      <c r="O835" s="51"/>
      <c r="P835" s="50"/>
      <c r="Q835" s="157">
        <f>IF(O835="",0,(O835/'PPF Application'!$T$7))</f>
        <v>0</v>
      </c>
      <c r="R835" s="52">
        <f>IF(M835="", 0, (N835/'PPF Application'!$T$7)*O835)</f>
        <v>0</v>
      </c>
      <c r="S835" s="135"/>
      <c r="U835" s="159">
        <f t="shared" si="104"/>
        <v>0</v>
      </c>
      <c r="V835" s="159">
        <f t="shared" si="97"/>
        <v>0</v>
      </c>
      <c r="W835" s="159">
        <f t="shared" si="98"/>
        <v>0</v>
      </c>
      <c r="X835" s="159">
        <f t="shared" si="99"/>
        <v>0</v>
      </c>
      <c r="Y835" s="159">
        <f t="shared" si="100"/>
        <v>0</v>
      </c>
      <c r="Z835" s="11">
        <f t="shared" si="101"/>
        <v>0</v>
      </c>
      <c r="AB835" s="23">
        <f t="shared" si="102"/>
        <v>0</v>
      </c>
      <c r="AC835" s="23">
        <f t="shared" si="103"/>
        <v>0</v>
      </c>
    </row>
    <row r="836" spans="1:29" x14ac:dyDescent="0.2">
      <c r="A836" s="364"/>
      <c r="B836" s="364"/>
      <c r="C836" s="165"/>
      <c r="D836" s="165"/>
      <c r="E836" s="165"/>
      <c r="F836" s="195"/>
      <c r="G836" s="165"/>
      <c r="H836" s="165"/>
      <c r="I836" s="165"/>
      <c r="J836" s="165"/>
      <c r="K836" s="77"/>
      <c r="L836" s="77"/>
      <c r="M836" s="82"/>
      <c r="N836" s="196">
        <f>VLOOKUP(M836,'Supporting Documentation'!$A$4:$J$566,10,FALSE)</f>
        <v>0</v>
      </c>
      <c r="O836" s="51"/>
      <c r="P836" s="50"/>
      <c r="Q836" s="157">
        <f>IF(O836="",0,(O836/'PPF Application'!$T$7))</f>
        <v>0</v>
      </c>
      <c r="R836" s="52">
        <f>IF(M836="", 0, (N836/'PPF Application'!$T$7)*O836)</f>
        <v>0</v>
      </c>
      <c r="S836" s="135"/>
      <c r="U836" s="159">
        <f t="shared" si="104"/>
        <v>0</v>
      </c>
      <c r="V836" s="159">
        <f t="shared" si="97"/>
        <v>0</v>
      </c>
      <c r="W836" s="159">
        <f t="shared" si="98"/>
        <v>0</v>
      </c>
      <c r="X836" s="159">
        <f t="shared" si="99"/>
        <v>0</v>
      </c>
      <c r="Y836" s="159">
        <f t="shared" si="100"/>
        <v>0</v>
      </c>
      <c r="Z836" s="11">
        <f t="shared" si="101"/>
        <v>0</v>
      </c>
      <c r="AB836" s="23">
        <f t="shared" si="102"/>
        <v>0</v>
      </c>
      <c r="AC836" s="23">
        <f t="shared" si="103"/>
        <v>0</v>
      </c>
    </row>
    <row r="837" spans="1:29" x14ac:dyDescent="0.2">
      <c r="A837" s="364"/>
      <c r="B837" s="364"/>
      <c r="C837" s="165"/>
      <c r="D837" s="165"/>
      <c r="E837" s="165"/>
      <c r="F837" s="195"/>
      <c r="G837" s="165"/>
      <c r="H837" s="165"/>
      <c r="I837" s="165"/>
      <c r="J837" s="165"/>
      <c r="K837" s="77"/>
      <c r="L837" s="77"/>
      <c r="M837" s="82"/>
      <c r="N837" s="196">
        <f>VLOOKUP(M837,'Supporting Documentation'!$A$4:$J$566,10,FALSE)</f>
        <v>0</v>
      </c>
      <c r="O837" s="51"/>
      <c r="P837" s="50"/>
      <c r="Q837" s="157">
        <f>IF(O837="",0,(O837/'PPF Application'!$T$7))</f>
        <v>0</v>
      </c>
      <c r="R837" s="52">
        <f>IF(M837="", 0, (N837/'PPF Application'!$T$7)*O837)</f>
        <v>0</v>
      </c>
      <c r="S837" s="135"/>
      <c r="U837" s="159">
        <f t="shared" si="104"/>
        <v>0</v>
      </c>
      <c r="V837" s="159">
        <f t="shared" si="97"/>
        <v>0</v>
      </c>
      <c r="W837" s="159">
        <f t="shared" si="98"/>
        <v>0</v>
      </c>
      <c r="X837" s="159">
        <f t="shared" si="99"/>
        <v>0</v>
      </c>
      <c r="Y837" s="159">
        <f t="shared" si="100"/>
        <v>0</v>
      </c>
      <c r="Z837" s="11">
        <f t="shared" si="101"/>
        <v>0</v>
      </c>
      <c r="AB837" s="23">
        <f t="shared" si="102"/>
        <v>0</v>
      </c>
      <c r="AC837" s="23">
        <f t="shared" si="103"/>
        <v>0</v>
      </c>
    </row>
    <row r="838" spans="1:29" x14ac:dyDescent="0.2">
      <c r="A838" s="364"/>
      <c r="B838" s="364"/>
      <c r="C838" s="165"/>
      <c r="D838" s="165"/>
      <c r="E838" s="165"/>
      <c r="F838" s="195"/>
      <c r="G838" s="165"/>
      <c r="H838" s="165"/>
      <c r="I838" s="165"/>
      <c r="J838" s="165"/>
      <c r="K838" s="77"/>
      <c r="L838" s="77"/>
      <c r="M838" s="82"/>
      <c r="N838" s="196">
        <f>VLOOKUP(M838,'Supporting Documentation'!$A$4:$J$566,10,FALSE)</f>
        <v>0</v>
      </c>
      <c r="O838" s="51"/>
      <c r="P838" s="50"/>
      <c r="Q838" s="157">
        <f>IF(O838="",0,(O838/'PPF Application'!$T$7))</f>
        <v>0</v>
      </c>
      <c r="R838" s="52">
        <f>IF(M838="", 0, (N838/'PPF Application'!$T$7)*O838)</f>
        <v>0</v>
      </c>
      <c r="S838" s="135"/>
      <c r="U838" s="159">
        <f t="shared" si="104"/>
        <v>0</v>
      </c>
      <c r="V838" s="159">
        <f t="shared" ref="V838:V901" si="105">IF(AND(C838="x",G838="x"),1,0)</f>
        <v>0</v>
      </c>
      <c r="W838" s="159">
        <f t="shared" ref="W838:W901" si="106">IF(AND(D838="x",G838="x"),1,0)</f>
        <v>0</v>
      </c>
      <c r="X838" s="159">
        <f t="shared" ref="X838:X901" si="107">IF(AND(E838="x",G838="x"),1,0)</f>
        <v>0</v>
      </c>
      <c r="Y838" s="159">
        <f t="shared" ref="Y838:Y901" si="108">IF(OR(M838="UNK",M838="TPR",M838="ORP",M838="INC",M838="OTS"),1,0)</f>
        <v>0</v>
      </c>
      <c r="Z838" s="11">
        <f t="shared" ref="Z838:Z901" si="109">IF((AND(AND(AND(K838&lt;=$AA$5,L838&gt;=$AA$5,K838&lt;&gt;"",G838&lt;&gt;"")))),1,0)</f>
        <v>0</v>
      </c>
      <c r="AB838" s="23">
        <f t="shared" ref="AB838:AB901" si="110">IF(H838="x",Q838,0)</f>
        <v>0</v>
      </c>
      <c r="AC838" s="23">
        <f t="shared" ref="AC838:AC901" si="111">IF(P838="x", Q838, 0)</f>
        <v>0</v>
      </c>
    </row>
    <row r="839" spans="1:29" x14ac:dyDescent="0.2">
      <c r="A839" s="364"/>
      <c r="B839" s="364"/>
      <c r="C839" s="165"/>
      <c r="D839" s="165"/>
      <c r="E839" s="165"/>
      <c r="F839" s="195"/>
      <c r="G839" s="165"/>
      <c r="H839" s="165"/>
      <c r="I839" s="165"/>
      <c r="J839" s="165"/>
      <c r="K839" s="77"/>
      <c r="L839" s="77"/>
      <c r="M839" s="82"/>
      <c r="N839" s="196">
        <f>VLOOKUP(M839,'Supporting Documentation'!$A$4:$J$566,10,FALSE)</f>
        <v>0</v>
      </c>
      <c r="O839" s="51"/>
      <c r="P839" s="50"/>
      <c r="Q839" s="157">
        <f>IF(O839="",0,(O839/'PPF Application'!$T$7))</f>
        <v>0</v>
      </c>
      <c r="R839" s="52">
        <f>IF(M839="", 0, (N839/'PPF Application'!$T$7)*O839)</f>
        <v>0</v>
      </c>
      <c r="S839" s="135"/>
      <c r="U839" s="159">
        <f t="shared" ref="U839:U902" si="112">IF(AND(A839="x",G839="x"),1,0)</f>
        <v>0</v>
      </c>
      <c r="V839" s="159">
        <f t="shared" si="105"/>
        <v>0</v>
      </c>
      <c r="W839" s="159">
        <f t="shared" si="106"/>
        <v>0</v>
      </c>
      <c r="X839" s="159">
        <f t="shared" si="107"/>
        <v>0</v>
      </c>
      <c r="Y839" s="159">
        <f t="shared" si="108"/>
        <v>0</v>
      </c>
      <c r="Z839" s="11">
        <f t="shared" si="109"/>
        <v>0</v>
      </c>
      <c r="AB839" s="23">
        <f t="shared" si="110"/>
        <v>0</v>
      </c>
      <c r="AC839" s="23">
        <f t="shared" si="111"/>
        <v>0</v>
      </c>
    </row>
    <row r="840" spans="1:29" x14ac:dyDescent="0.2">
      <c r="A840" s="364"/>
      <c r="B840" s="364"/>
      <c r="C840" s="165"/>
      <c r="D840" s="165"/>
      <c r="E840" s="165"/>
      <c r="F840" s="195"/>
      <c r="G840" s="165"/>
      <c r="H840" s="165"/>
      <c r="I840" s="165"/>
      <c r="J840" s="165"/>
      <c r="K840" s="77"/>
      <c r="L840" s="77"/>
      <c r="M840" s="82"/>
      <c r="N840" s="196">
        <f>VLOOKUP(M840,'Supporting Documentation'!$A$4:$J$566,10,FALSE)</f>
        <v>0</v>
      </c>
      <c r="O840" s="51"/>
      <c r="P840" s="50"/>
      <c r="Q840" s="157">
        <f>IF(O840="",0,(O840/'PPF Application'!$T$7))</f>
        <v>0</v>
      </c>
      <c r="R840" s="52">
        <f>IF(M840="", 0, (N840/'PPF Application'!$T$7)*O840)</f>
        <v>0</v>
      </c>
      <c r="S840" s="135"/>
      <c r="U840" s="159">
        <f t="shared" si="112"/>
        <v>0</v>
      </c>
      <c r="V840" s="159">
        <f t="shared" si="105"/>
        <v>0</v>
      </c>
      <c r="W840" s="159">
        <f t="shared" si="106"/>
        <v>0</v>
      </c>
      <c r="X840" s="159">
        <f t="shared" si="107"/>
        <v>0</v>
      </c>
      <c r="Y840" s="159">
        <f t="shared" si="108"/>
        <v>0</v>
      </c>
      <c r="Z840" s="11">
        <f t="shared" si="109"/>
        <v>0</v>
      </c>
      <c r="AB840" s="23">
        <f t="shared" si="110"/>
        <v>0</v>
      </c>
      <c r="AC840" s="23">
        <f t="shared" si="111"/>
        <v>0</v>
      </c>
    </row>
    <row r="841" spans="1:29" x14ac:dyDescent="0.2">
      <c r="A841" s="364"/>
      <c r="B841" s="364"/>
      <c r="C841" s="165"/>
      <c r="D841" s="165"/>
      <c r="E841" s="165"/>
      <c r="F841" s="195"/>
      <c r="G841" s="165"/>
      <c r="H841" s="165"/>
      <c r="I841" s="165"/>
      <c r="J841" s="165"/>
      <c r="K841" s="77"/>
      <c r="L841" s="77"/>
      <c r="M841" s="82"/>
      <c r="N841" s="196">
        <f>VLOOKUP(M841,'Supporting Documentation'!$A$4:$J$566,10,FALSE)</f>
        <v>0</v>
      </c>
      <c r="O841" s="51"/>
      <c r="P841" s="50"/>
      <c r="Q841" s="157">
        <f>IF(O841="",0,(O841/'PPF Application'!$T$7))</f>
        <v>0</v>
      </c>
      <c r="R841" s="52">
        <f>IF(M841="", 0, (N841/'PPF Application'!$T$7)*O841)</f>
        <v>0</v>
      </c>
      <c r="S841" s="135"/>
      <c r="U841" s="159">
        <f t="shared" si="112"/>
        <v>0</v>
      </c>
      <c r="V841" s="159">
        <f t="shared" si="105"/>
        <v>0</v>
      </c>
      <c r="W841" s="159">
        <f t="shared" si="106"/>
        <v>0</v>
      </c>
      <c r="X841" s="159">
        <f t="shared" si="107"/>
        <v>0</v>
      </c>
      <c r="Y841" s="159">
        <f t="shared" si="108"/>
        <v>0</v>
      </c>
      <c r="Z841" s="11">
        <f t="shared" si="109"/>
        <v>0</v>
      </c>
      <c r="AB841" s="23">
        <f t="shared" si="110"/>
        <v>0</v>
      </c>
      <c r="AC841" s="23">
        <f t="shared" si="111"/>
        <v>0</v>
      </c>
    </row>
    <row r="842" spans="1:29" x14ac:dyDescent="0.2">
      <c r="A842" s="364"/>
      <c r="B842" s="364"/>
      <c r="C842" s="165"/>
      <c r="D842" s="165"/>
      <c r="E842" s="165"/>
      <c r="F842" s="195"/>
      <c r="G842" s="165"/>
      <c r="H842" s="165"/>
      <c r="I842" s="165"/>
      <c r="J842" s="165"/>
      <c r="K842" s="77"/>
      <c r="L842" s="77"/>
      <c r="M842" s="82"/>
      <c r="N842" s="196">
        <f>VLOOKUP(M842,'Supporting Documentation'!$A$4:$J$566,10,FALSE)</f>
        <v>0</v>
      </c>
      <c r="O842" s="51"/>
      <c r="P842" s="50"/>
      <c r="Q842" s="157">
        <f>IF(O842="",0,(O842/'PPF Application'!$T$7))</f>
        <v>0</v>
      </c>
      <c r="R842" s="52">
        <f>IF(M842="", 0, (N842/'PPF Application'!$T$7)*O842)</f>
        <v>0</v>
      </c>
      <c r="S842" s="135"/>
      <c r="U842" s="159">
        <f t="shared" si="112"/>
        <v>0</v>
      </c>
      <c r="V842" s="159">
        <f t="shared" si="105"/>
        <v>0</v>
      </c>
      <c r="W842" s="159">
        <f t="shared" si="106"/>
        <v>0</v>
      </c>
      <c r="X842" s="159">
        <f t="shared" si="107"/>
        <v>0</v>
      </c>
      <c r="Y842" s="159">
        <f t="shared" si="108"/>
        <v>0</v>
      </c>
      <c r="Z842" s="11">
        <f t="shared" si="109"/>
        <v>0</v>
      </c>
      <c r="AB842" s="23">
        <f t="shared" si="110"/>
        <v>0</v>
      </c>
      <c r="AC842" s="23">
        <f t="shared" si="111"/>
        <v>0</v>
      </c>
    </row>
    <row r="843" spans="1:29" x14ac:dyDescent="0.2">
      <c r="A843" s="364"/>
      <c r="B843" s="364"/>
      <c r="C843" s="165"/>
      <c r="D843" s="165"/>
      <c r="E843" s="165"/>
      <c r="F843" s="195"/>
      <c r="G843" s="165"/>
      <c r="H843" s="165"/>
      <c r="I843" s="165"/>
      <c r="J843" s="165"/>
      <c r="K843" s="77"/>
      <c r="L843" s="77"/>
      <c r="M843" s="82"/>
      <c r="N843" s="196">
        <f>VLOOKUP(M843,'Supporting Documentation'!$A$4:$J$566,10,FALSE)</f>
        <v>0</v>
      </c>
      <c r="O843" s="51"/>
      <c r="P843" s="50"/>
      <c r="Q843" s="157">
        <f>IF(O843="",0,(O843/'PPF Application'!$T$7))</f>
        <v>0</v>
      </c>
      <c r="R843" s="52">
        <f>IF(M843="", 0, (N843/'PPF Application'!$T$7)*O843)</f>
        <v>0</v>
      </c>
      <c r="S843" s="135"/>
      <c r="U843" s="159">
        <f t="shared" si="112"/>
        <v>0</v>
      </c>
      <c r="V843" s="159">
        <f t="shared" si="105"/>
        <v>0</v>
      </c>
      <c r="W843" s="159">
        <f t="shared" si="106"/>
        <v>0</v>
      </c>
      <c r="X843" s="159">
        <f t="shared" si="107"/>
        <v>0</v>
      </c>
      <c r="Y843" s="159">
        <f t="shared" si="108"/>
        <v>0</v>
      </c>
      <c r="Z843" s="11">
        <f t="shared" si="109"/>
        <v>0</v>
      </c>
      <c r="AB843" s="23">
        <f t="shared" si="110"/>
        <v>0</v>
      </c>
      <c r="AC843" s="23">
        <f t="shared" si="111"/>
        <v>0</v>
      </c>
    </row>
    <row r="844" spans="1:29" x14ac:dyDescent="0.2">
      <c r="A844" s="364"/>
      <c r="B844" s="364"/>
      <c r="C844" s="165"/>
      <c r="D844" s="165"/>
      <c r="E844" s="165"/>
      <c r="F844" s="195"/>
      <c r="G844" s="165"/>
      <c r="H844" s="165"/>
      <c r="I844" s="165"/>
      <c r="J844" s="165"/>
      <c r="K844" s="77"/>
      <c r="L844" s="77"/>
      <c r="M844" s="82"/>
      <c r="N844" s="196">
        <f>VLOOKUP(M844,'Supporting Documentation'!$A$4:$J$566,10,FALSE)</f>
        <v>0</v>
      </c>
      <c r="O844" s="51"/>
      <c r="P844" s="50"/>
      <c r="Q844" s="157">
        <f>IF(O844="",0,(O844/'PPF Application'!$T$7))</f>
        <v>0</v>
      </c>
      <c r="R844" s="52">
        <f>IF(M844="", 0, (N844/'PPF Application'!$T$7)*O844)</f>
        <v>0</v>
      </c>
      <c r="S844" s="135"/>
      <c r="U844" s="159">
        <f t="shared" si="112"/>
        <v>0</v>
      </c>
      <c r="V844" s="159">
        <f t="shared" si="105"/>
        <v>0</v>
      </c>
      <c r="W844" s="159">
        <f t="shared" si="106"/>
        <v>0</v>
      </c>
      <c r="X844" s="159">
        <f t="shared" si="107"/>
        <v>0</v>
      </c>
      <c r="Y844" s="159">
        <f t="shared" si="108"/>
        <v>0</v>
      </c>
      <c r="Z844" s="11">
        <f t="shared" si="109"/>
        <v>0</v>
      </c>
      <c r="AB844" s="23">
        <f t="shared" si="110"/>
        <v>0</v>
      </c>
      <c r="AC844" s="23">
        <f t="shared" si="111"/>
        <v>0</v>
      </c>
    </row>
    <row r="845" spans="1:29" x14ac:dyDescent="0.2">
      <c r="A845" s="364"/>
      <c r="B845" s="364"/>
      <c r="C845" s="165"/>
      <c r="D845" s="165"/>
      <c r="E845" s="165"/>
      <c r="F845" s="195"/>
      <c r="G845" s="165"/>
      <c r="H845" s="165"/>
      <c r="I845" s="165"/>
      <c r="J845" s="165"/>
      <c r="K845" s="77"/>
      <c r="L845" s="77"/>
      <c r="M845" s="82"/>
      <c r="N845" s="196">
        <f>VLOOKUP(M845,'Supporting Documentation'!$A$4:$J$566,10,FALSE)</f>
        <v>0</v>
      </c>
      <c r="O845" s="51"/>
      <c r="P845" s="50"/>
      <c r="Q845" s="157">
        <f>IF(O845="",0,(O845/'PPF Application'!$T$7))</f>
        <v>0</v>
      </c>
      <c r="R845" s="52">
        <f>IF(M845="", 0, (N845/'PPF Application'!$T$7)*O845)</f>
        <v>0</v>
      </c>
      <c r="S845" s="135"/>
      <c r="U845" s="159">
        <f t="shared" si="112"/>
        <v>0</v>
      </c>
      <c r="V845" s="159">
        <f t="shared" si="105"/>
        <v>0</v>
      </c>
      <c r="W845" s="159">
        <f t="shared" si="106"/>
        <v>0</v>
      </c>
      <c r="X845" s="159">
        <f t="shared" si="107"/>
        <v>0</v>
      </c>
      <c r="Y845" s="159">
        <f t="shared" si="108"/>
        <v>0</v>
      </c>
      <c r="Z845" s="11">
        <f t="shared" si="109"/>
        <v>0</v>
      </c>
      <c r="AB845" s="23">
        <f t="shared" si="110"/>
        <v>0</v>
      </c>
      <c r="AC845" s="23">
        <f t="shared" si="111"/>
        <v>0</v>
      </c>
    </row>
    <row r="846" spans="1:29" x14ac:dyDescent="0.2">
      <c r="A846" s="364"/>
      <c r="B846" s="364"/>
      <c r="C846" s="165"/>
      <c r="D846" s="165"/>
      <c r="E846" s="165"/>
      <c r="F846" s="195"/>
      <c r="G846" s="165"/>
      <c r="H846" s="165"/>
      <c r="I846" s="165"/>
      <c r="J846" s="165"/>
      <c r="K846" s="77"/>
      <c r="L846" s="77"/>
      <c r="M846" s="82"/>
      <c r="N846" s="196">
        <f>VLOOKUP(M846,'Supporting Documentation'!$A$4:$J$566,10,FALSE)</f>
        <v>0</v>
      </c>
      <c r="O846" s="51"/>
      <c r="P846" s="50"/>
      <c r="Q846" s="157">
        <f>IF(O846="",0,(O846/'PPF Application'!$T$7))</f>
        <v>0</v>
      </c>
      <c r="R846" s="52">
        <f>IF(M846="", 0, (N846/'PPF Application'!$T$7)*O846)</f>
        <v>0</v>
      </c>
      <c r="S846" s="135"/>
      <c r="U846" s="159">
        <f t="shared" si="112"/>
        <v>0</v>
      </c>
      <c r="V846" s="159">
        <f t="shared" si="105"/>
        <v>0</v>
      </c>
      <c r="W846" s="159">
        <f t="shared" si="106"/>
        <v>0</v>
      </c>
      <c r="X846" s="159">
        <f t="shared" si="107"/>
        <v>0</v>
      </c>
      <c r="Y846" s="159">
        <f t="shared" si="108"/>
        <v>0</v>
      </c>
      <c r="Z846" s="11">
        <f t="shared" si="109"/>
        <v>0</v>
      </c>
      <c r="AB846" s="23">
        <f t="shared" si="110"/>
        <v>0</v>
      </c>
      <c r="AC846" s="23">
        <f t="shared" si="111"/>
        <v>0</v>
      </c>
    </row>
    <row r="847" spans="1:29" x14ac:dyDescent="0.2">
      <c r="A847" s="364"/>
      <c r="B847" s="364"/>
      <c r="C847" s="165"/>
      <c r="D847" s="165"/>
      <c r="E847" s="165"/>
      <c r="F847" s="195"/>
      <c r="G847" s="165"/>
      <c r="H847" s="165"/>
      <c r="I847" s="165"/>
      <c r="J847" s="165"/>
      <c r="K847" s="77"/>
      <c r="L847" s="77"/>
      <c r="M847" s="82"/>
      <c r="N847" s="196">
        <f>VLOOKUP(M847,'Supporting Documentation'!$A$4:$J$566,10,FALSE)</f>
        <v>0</v>
      </c>
      <c r="O847" s="51"/>
      <c r="P847" s="50"/>
      <c r="Q847" s="157">
        <f>IF(O847="",0,(O847/'PPF Application'!$T$7))</f>
        <v>0</v>
      </c>
      <c r="R847" s="52">
        <f>IF(M847="", 0, (N847/'PPF Application'!$T$7)*O847)</f>
        <v>0</v>
      </c>
      <c r="S847" s="135"/>
      <c r="U847" s="159">
        <f t="shared" si="112"/>
        <v>0</v>
      </c>
      <c r="V847" s="159">
        <f t="shared" si="105"/>
        <v>0</v>
      </c>
      <c r="W847" s="159">
        <f t="shared" si="106"/>
        <v>0</v>
      </c>
      <c r="X847" s="159">
        <f t="shared" si="107"/>
        <v>0</v>
      </c>
      <c r="Y847" s="159">
        <f t="shared" si="108"/>
        <v>0</v>
      </c>
      <c r="Z847" s="11">
        <f t="shared" si="109"/>
        <v>0</v>
      </c>
      <c r="AB847" s="23">
        <f t="shared" si="110"/>
        <v>0</v>
      </c>
      <c r="AC847" s="23">
        <f t="shared" si="111"/>
        <v>0</v>
      </c>
    </row>
    <row r="848" spans="1:29" x14ac:dyDescent="0.2">
      <c r="A848" s="364"/>
      <c r="B848" s="364"/>
      <c r="C848" s="165"/>
      <c r="D848" s="165"/>
      <c r="E848" s="165"/>
      <c r="F848" s="195"/>
      <c r="G848" s="165"/>
      <c r="H848" s="165"/>
      <c r="I848" s="165"/>
      <c r="J848" s="165"/>
      <c r="K848" s="77"/>
      <c r="L848" s="77"/>
      <c r="M848" s="82"/>
      <c r="N848" s="196">
        <f>VLOOKUP(M848,'Supporting Documentation'!$A$4:$J$566,10,FALSE)</f>
        <v>0</v>
      </c>
      <c r="O848" s="51"/>
      <c r="P848" s="50"/>
      <c r="Q848" s="157">
        <f>IF(O848="",0,(O848/'PPF Application'!$T$7))</f>
        <v>0</v>
      </c>
      <c r="R848" s="52">
        <f>IF(M848="", 0, (N848/'PPF Application'!$T$7)*O848)</f>
        <v>0</v>
      </c>
      <c r="S848" s="135"/>
      <c r="U848" s="159">
        <f t="shared" si="112"/>
        <v>0</v>
      </c>
      <c r="V848" s="159">
        <f t="shared" si="105"/>
        <v>0</v>
      </c>
      <c r="W848" s="159">
        <f t="shared" si="106"/>
        <v>0</v>
      </c>
      <c r="X848" s="159">
        <f t="shared" si="107"/>
        <v>0</v>
      </c>
      <c r="Y848" s="159">
        <f t="shared" si="108"/>
        <v>0</v>
      </c>
      <c r="Z848" s="11">
        <f t="shared" si="109"/>
        <v>0</v>
      </c>
      <c r="AB848" s="23">
        <f t="shared" si="110"/>
        <v>0</v>
      </c>
      <c r="AC848" s="23">
        <f t="shared" si="111"/>
        <v>0</v>
      </c>
    </row>
    <row r="849" spans="1:29" x14ac:dyDescent="0.2">
      <c r="A849" s="364"/>
      <c r="B849" s="364"/>
      <c r="C849" s="165"/>
      <c r="D849" s="165"/>
      <c r="E849" s="165"/>
      <c r="F849" s="195"/>
      <c r="G849" s="165"/>
      <c r="H849" s="165"/>
      <c r="I849" s="165"/>
      <c r="J849" s="165"/>
      <c r="K849" s="77"/>
      <c r="L849" s="77"/>
      <c r="M849" s="82"/>
      <c r="N849" s="196">
        <f>VLOOKUP(M849,'Supporting Documentation'!$A$4:$J$566,10,FALSE)</f>
        <v>0</v>
      </c>
      <c r="O849" s="51"/>
      <c r="P849" s="50"/>
      <c r="Q849" s="157">
        <f>IF(O849="",0,(O849/'PPF Application'!$T$7))</f>
        <v>0</v>
      </c>
      <c r="R849" s="52">
        <f>IF(M849="", 0, (N849/'PPF Application'!$T$7)*O849)</f>
        <v>0</v>
      </c>
      <c r="S849" s="135"/>
      <c r="U849" s="159">
        <f t="shared" si="112"/>
        <v>0</v>
      </c>
      <c r="V849" s="159">
        <f t="shared" si="105"/>
        <v>0</v>
      </c>
      <c r="W849" s="159">
        <f t="shared" si="106"/>
        <v>0</v>
      </c>
      <c r="X849" s="159">
        <f t="shared" si="107"/>
        <v>0</v>
      </c>
      <c r="Y849" s="159">
        <f t="shared" si="108"/>
        <v>0</v>
      </c>
      <c r="Z849" s="11">
        <f t="shared" si="109"/>
        <v>0</v>
      </c>
      <c r="AB849" s="23">
        <f t="shared" si="110"/>
        <v>0</v>
      </c>
      <c r="AC849" s="23">
        <f t="shared" si="111"/>
        <v>0</v>
      </c>
    </row>
    <row r="850" spans="1:29" x14ac:dyDescent="0.2">
      <c r="A850" s="364"/>
      <c r="B850" s="364"/>
      <c r="C850" s="165"/>
      <c r="D850" s="165"/>
      <c r="E850" s="165"/>
      <c r="F850" s="195"/>
      <c r="G850" s="165"/>
      <c r="H850" s="165"/>
      <c r="I850" s="165"/>
      <c r="J850" s="165"/>
      <c r="K850" s="77"/>
      <c r="L850" s="77"/>
      <c r="M850" s="82"/>
      <c r="N850" s="196">
        <f>VLOOKUP(M850,'Supporting Documentation'!$A$4:$J$566,10,FALSE)</f>
        <v>0</v>
      </c>
      <c r="O850" s="51"/>
      <c r="P850" s="50"/>
      <c r="Q850" s="157">
        <f>IF(O850="",0,(O850/'PPF Application'!$T$7))</f>
        <v>0</v>
      </c>
      <c r="R850" s="52">
        <f>IF(M850="", 0, (N850/'PPF Application'!$T$7)*O850)</f>
        <v>0</v>
      </c>
      <c r="S850" s="135"/>
      <c r="U850" s="159">
        <f t="shared" si="112"/>
        <v>0</v>
      </c>
      <c r="V850" s="159">
        <f t="shared" si="105"/>
        <v>0</v>
      </c>
      <c r="W850" s="159">
        <f t="shared" si="106"/>
        <v>0</v>
      </c>
      <c r="X850" s="159">
        <f t="shared" si="107"/>
        <v>0</v>
      </c>
      <c r="Y850" s="159">
        <f t="shared" si="108"/>
        <v>0</v>
      </c>
      <c r="Z850" s="11">
        <f t="shared" si="109"/>
        <v>0</v>
      </c>
      <c r="AB850" s="23">
        <f t="shared" si="110"/>
        <v>0</v>
      </c>
      <c r="AC850" s="23">
        <f t="shared" si="111"/>
        <v>0</v>
      </c>
    </row>
    <row r="851" spans="1:29" x14ac:dyDescent="0.2">
      <c r="A851" s="364"/>
      <c r="B851" s="364"/>
      <c r="C851" s="165"/>
      <c r="D851" s="165"/>
      <c r="E851" s="165"/>
      <c r="F851" s="195"/>
      <c r="G851" s="165"/>
      <c r="H851" s="165"/>
      <c r="I851" s="165"/>
      <c r="J851" s="165"/>
      <c r="K851" s="77"/>
      <c r="L851" s="77"/>
      <c r="M851" s="82"/>
      <c r="N851" s="196">
        <f>VLOOKUP(M851,'Supporting Documentation'!$A$4:$J$566,10,FALSE)</f>
        <v>0</v>
      </c>
      <c r="O851" s="51"/>
      <c r="P851" s="50"/>
      <c r="Q851" s="157">
        <f>IF(O851="",0,(O851/'PPF Application'!$T$7))</f>
        <v>0</v>
      </c>
      <c r="R851" s="52">
        <f>IF(M851="", 0, (N851/'PPF Application'!$T$7)*O851)</f>
        <v>0</v>
      </c>
      <c r="S851" s="135"/>
      <c r="U851" s="159">
        <f t="shared" si="112"/>
        <v>0</v>
      </c>
      <c r="V851" s="159">
        <f t="shared" si="105"/>
        <v>0</v>
      </c>
      <c r="W851" s="159">
        <f t="shared" si="106"/>
        <v>0</v>
      </c>
      <c r="X851" s="159">
        <f t="shared" si="107"/>
        <v>0</v>
      </c>
      <c r="Y851" s="159">
        <f t="shared" si="108"/>
        <v>0</v>
      </c>
      <c r="Z851" s="11">
        <f t="shared" si="109"/>
        <v>0</v>
      </c>
      <c r="AB851" s="23">
        <f t="shared" si="110"/>
        <v>0</v>
      </c>
      <c r="AC851" s="23">
        <f t="shared" si="111"/>
        <v>0</v>
      </c>
    </row>
    <row r="852" spans="1:29" x14ac:dyDescent="0.2">
      <c r="A852" s="364"/>
      <c r="B852" s="364"/>
      <c r="C852" s="165"/>
      <c r="D852" s="165"/>
      <c r="E852" s="165"/>
      <c r="F852" s="195"/>
      <c r="G852" s="165"/>
      <c r="H852" s="165"/>
      <c r="I852" s="165"/>
      <c r="J852" s="165"/>
      <c r="K852" s="77"/>
      <c r="L852" s="77"/>
      <c r="M852" s="82"/>
      <c r="N852" s="196">
        <f>VLOOKUP(M852,'Supporting Documentation'!$A$4:$J$566,10,FALSE)</f>
        <v>0</v>
      </c>
      <c r="O852" s="51"/>
      <c r="P852" s="50"/>
      <c r="Q852" s="157">
        <f>IF(O852="",0,(O852/'PPF Application'!$T$7))</f>
        <v>0</v>
      </c>
      <c r="R852" s="52">
        <f>IF(M852="", 0, (N852/'PPF Application'!$T$7)*O852)</f>
        <v>0</v>
      </c>
      <c r="S852" s="135"/>
      <c r="U852" s="159">
        <f t="shared" si="112"/>
        <v>0</v>
      </c>
      <c r="V852" s="159">
        <f t="shared" si="105"/>
        <v>0</v>
      </c>
      <c r="W852" s="159">
        <f t="shared" si="106"/>
        <v>0</v>
      </c>
      <c r="X852" s="159">
        <f t="shared" si="107"/>
        <v>0</v>
      </c>
      <c r="Y852" s="159">
        <f t="shared" si="108"/>
        <v>0</v>
      </c>
      <c r="Z852" s="11">
        <f t="shared" si="109"/>
        <v>0</v>
      </c>
      <c r="AB852" s="23">
        <f t="shared" si="110"/>
        <v>0</v>
      </c>
      <c r="AC852" s="23">
        <f t="shared" si="111"/>
        <v>0</v>
      </c>
    </row>
    <row r="853" spans="1:29" x14ac:dyDescent="0.2">
      <c r="A853" s="364"/>
      <c r="B853" s="364"/>
      <c r="C853" s="165"/>
      <c r="D853" s="165"/>
      <c r="E853" s="165"/>
      <c r="F853" s="195"/>
      <c r="G853" s="165"/>
      <c r="H853" s="165"/>
      <c r="I853" s="165"/>
      <c r="J853" s="165"/>
      <c r="K853" s="77"/>
      <c r="L853" s="77"/>
      <c r="M853" s="82"/>
      <c r="N853" s="196">
        <f>VLOOKUP(M853,'Supporting Documentation'!$A$4:$J$566,10,FALSE)</f>
        <v>0</v>
      </c>
      <c r="O853" s="51"/>
      <c r="P853" s="50"/>
      <c r="Q853" s="157">
        <f>IF(O853="",0,(O853/'PPF Application'!$T$7))</f>
        <v>0</v>
      </c>
      <c r="R853" s="52">
        <f>IF(M853="", 0, (N853/'PPF Application'!$T$7)*O853)</f>
        <v>0</v>
      </c>
      <c r="S853" s="135"/>
      <c r="U853" s="159">
        <f t="shared" si="112"/>
        <v>0</v>
      </c>
      <c r="V853" s="159">
        <f t="shared" si="105"/>
        <v>0</v>
      </c>
      <c r="W853" s="159">
        <f t="shared" si="106"/>
        <v>0</v>
      </c>
      <c r="X853" s="159">
        <f t="shared" si="107"/>
        <v>0</v>
      </c>
      <c r="Y853" s="159">
        <f t="shared" si="108"/>
        <v>0</v>
      </c>
      <c r="Z853" s="11">
        <f t="shared" si="109"/>
        <v>0</v>
      </c>
      <c r="AB853" s="23">
        <f t="shared" si="110"/>
        <v>0</v>
      </c>
      <c r="AC853" s="23">
        <f t="shared" si="111"/>
        <v>0</v>
      </c>
    </row>
    <row r="854" spans="1:29" x14ac:dyDescent="0.2">
      <c r="A854" s="364"/>
      <c r="B854" s="364"/>
      <c r="C854" s="165"/>
      <c r="D854" s="165"/>
      <c r="E854" s="165"/>
      <c r="F854" s="195"/>
      <c r="G854" s="165"/>
      <c r="H854" s="165"/>
      <c r="I854" s="165"/>
      <c r="J854" s="165"/>
      <c r="K854" s="77"/>
      <c r="L854" s="77"/>
      <c r="M854" s="82"/>
      <c r="N854" s="196">
        <f>VLOOKUP(M854,'Supporting Documentation'!$A$4:$J$566,10,FALSE)</f>
        <v>0</v>
      </c>
      <c r="O854" s="51"/>
      <c r="P854" s="50"/>
      <c r="Q854" s="157">
        <f>IF(O854="",0,(O854/'PPF Application'!$T$7))</f>
        <v>0</v>
      </c>
      <c r="R854" s="52">
        <f>IF(M854="", 0, (N854/'PPF Application'!$T$7)*O854)</f>
        <v>0</v>
      </c>
      <c r="S854" s="135"/>
      <c r="U854" s="159">
        <f t="shared" si="112"/>
        <v>0</v>
      </c>
      <c r="V854" s="159">
        <f t="shared" si="105"/>
        <v>0</v>
      </c>
      <c r="W854" s="159">
        <f t="shared" si="106"/>
        <v>0</v>
      </c>
      <c r="X854" s="159">
        <f t="shared" si="107"/>
        <v>0</v>
      </c>
      <c r="Y854" s="159">
        <f t="shared" si="108"/>
        <v>0</v>
      </c>
      <c r="Z854" s="11">
        <f t="shared" si="109"/>
        <v>0</v>
      </c>
      <c r="AB854" s="23">
        <f t="shared" si="110"/>
        <v>0</v>
      </c>
      <c r="AC854" s="23">
        <f t="shared" si="111"/>
        <v>0</v>
      </c>
    </row>
    <row r="855" spans="1:29" x14ac:dyDescent="0.2">
      <c r="A855" s="364"/>
      <c r="B855" s="364"/>
      <c r="C855" s="165"/>
      <c r="D855" s="165"/>
      <c r="E855" s="165"/>
      <c r="F855" s="195"/>
      <c r="G855" s="165"/>
      <c r="H855" s="165"/>
      <c r="I855" s="165"/>
      <c r="J855" s="165"/>
      <c r="K855" s="77"/>
      <c r="L855" s="77"/>
      <c r="M855" s="82"/>
      <c r="N855" s="196">
        <f>VLOOKUP(M855,'Supporting Documentation'!$A$4:$J$566,10,FALSE)</f>
        <v>0</v>
      </c>
      <c r="O855" s="51"/>
      <c r="P855" s="50"/>
      <c r="Q855" s="157">
        <f>IF(O855="",0,(O855/'PPF Application'!$T$7))</f>
        <v>0</v>
      </c>
      <c r="R855" s="52">
        <f>IF(M855="", 0, (N855/'PPF Application'!$T$7)*O855)</f>
        <v>0</v>
      </c>
      <c r="S855" s="135"/>
      <c r="U855" s="159">
        <f t="shared" si="112"/>
        <v>0</v>
      </c>
      <c r="V855" s="159">
        <f t="shared" si="105"/>
        <v>0</v>
      </c>
      <c r="W855" s="159">
        <f t="shared" si="106"/>
        <v>0</v>
      </c>
      <c r="X855" s="159">
        <f t="shared" si="107"/>
        <v>0</v>
      </c>
      <c r="Y855" s="159">
        <f t="shared" si="108"/>
        <v>0</v>
      </c>
      <c r="Z855" s="11">
        <f t="shared" si="109"/>
        <v>0</v>
      </c>
      <c r="AB855" s="23">
        <f t="shared" si="110"/>
        <v>0</v>
      </c>
      <c r="AC855" s="23">
        <f t="shared" si="111"/>
        <v>0</v>
      </c>
    </row>
    <row r="856" spans="1:29" x14ac:dyDescent="0.2">
      <c r="A856" s="364"/>
      <c r="B856" s="364"/>
      <c r="C856" s="165"/>
      <c r="D856" s="165"/>
      <c r="E856" s="165"/>
      <c r="F856" s="195"/>
      <c r="G856" s="165"/>
      <c r="H856" s="165"/>
      <c r="I856" s="165"/>
      <c r="J856" s="165"/>
      <c r="K856" s="77"/>
      <c r="L856" s="77"/>
      <c r="M856" s="82"/>
      <c r="N856" s="196">
        <f>VLOOKUP(M856,'Supporting Documentation'!$A$4:$J$566,10,FALSE)</f>
        <v>0</v>
      </c>
      <c r="O856" s="51"/>
      <c r="P856" s="50"/>
      <c r="Q856" s="157">
        <f>IF(O856="",0,(O856/'PPF Application'!$T$7))</f>
        <v>0</v>
      </c>
      <c r="R856" s="52">
        <f>IF(M856="", 0, (N856/'PPF Application'!$T$7)*O856)</f>
        <v>0</v>
      </c>
      <c r="S856" s="135"/>
      <c r="U856" s="159">
        <f t="shared" si="112"/>
        <v>0</v>
      </c>
      <c r="V856" s="159">
        <f t="shared" si="105"/>
        <v>0</v>
      </c>
      <c r="W856" s="159">
        <f t="shared" si="106"/>
        <v>0</v>
      </c>
      <c r="X856" s="159">
        <f t="shared" si="107"/>
        <v>0</v>
      </c>
      <c r="Y856" s="159">
        <f t="shared" si="108"/>
        <v>0</v>
      </c>
      <c r="Z856" s="11">
        <f t="shared" si="109"/>
        <v>0</v>
      </c>
      <c r="AB856" s="23">
        <f t="shared" si="110"/>
        <v>0</v>
      </c>
      <c r="AC856" s="23">
        <f t="shared" si="111"/>
        <v>0</v>
      </c>
    </row>
    <row r="857" spans="1:29" x14ac:dyDescent="0.2">
      <c r="A857" s="364"/>
      <c r="B857" s="364"/>
      <c r="C857" s="165"/>
      <c r="D857" s="165"/>
      <c r="E857" s="165"/>
      <c r="F857" s="195"/>
      <c r="G857" s="165"/>
      <c r="H857" s="165"/>
      <c r="I857" s="165"/>
      <c r="J857" s="165"/>
      <c r="K857" s="77"/>
      <c r="L857" s="77"/>
      <c r="M857" s="82"/>
      <c r="N857" s="196">
        <f>VLOOKUP(M857,'Supporting Documentation'!$A$4:$J$566,10,FALSE)</f>
        <v>0</v>
      </c>
      <c r="O857" s="51"/>
      <c r="P857" s="50"/>
      <c r="Q857" s="157">
        <f>IF(O857="",0,(O857/'PPF Application'!$T$7))</f>
        <v>0</v>
      </c>
      <c r="R857" s="52">
        <f>IF(M857="", 0, (N857/'PPF Application'!$T$7)*O857)</f>
        <v>0</v>
      </c>
      <c r="S857" s="135"/>
      <c r="U857" s="159">
        <f t="shared" si="112"/>
        <v>0</v>
      </c>
      <c r="V857" s="159">
        <f t="shared" si="105"/>
        <v>0</v>
      </c>
      <c r="W857" s="159">
        <f t="shared" si="106"/>
        <v>0</v>
      </c>
      <c r="X857" s="159">
        <f t="shared" si="107"/>
        <v>0</v>
      </c>
      <c r="Y857" s="159">
        <f t="shared" si="108"/>
        <v>0</v>
      </c>
      <c r="Z857" s="11">
        <f t="shared" si="109"/>
        <v>0</v>
      </c>
      <c r="AB857" s="23">
        <f t="shared" si="110"/>
        <v>0</v>
      </c>
      <c r="AC857" s="23">
        <f t="shared" si="111"/>
        <v>0</v>
      </c>
    </row>
    <row r="858" spans="1:29" x14ac:dyDescent="0.2">
      <c r="A858" s="364"/>
      <c r="B858" s="364"/>
      <c r="C858" s="165"/>
      <c r="D858" s="165"/>
      <c r="E858" s="165"/>
      <c r="F858" s="195"/>
      <c r="G858" s="165"/>
      <c r="H858" s="165"/>
      <c r="I858" s="165"/>
      <c r="J858" s="165"/>
      <c r="K858" s="77"/>
      <c r="L858" s="77"/>
      <c r="M858" s="82"/>
      <c r="N858" s="196">
        <f>VLOOKUP(M858,'Supporting Documentation'!$A$4:$J$566,10,FALSE)</f>
        <v>0</v>
      </c>
      <c r="O858" s="51"/>
      <c r="P858" s="50"/>
      <c r="Q858" s="157">
        <f>IF(O858="",0,(O858/'PPF Application'!$T$7))</f>
        <v>0</v>
      </c>
      <c r="R858" s="52">
        <f>IF(M858="", 0, (N858/'PPF Application'!$T$7)*O858)</f>
        <v>0</v>
      </c>
      <c r="S858" s="135"/>
      <c r="U858" s="159">
        <f t="shared" si="112"/>
        <v>0</v>
      </c>
      <c r="V858" s="159">
        <f t="shared" si="105"/>
        <v>0</v>
      </c>
      <c r="W858" s="159">
        <f t="shared" si="106"/>
        <v>0</v>
      </c>
      <c r="X858" s="159">
        <f t="shared" si="107"/>
        <v>0</v>
      </c>
      <c r="Y858" s="159">
        <f t="shared" si="108"/>
        <v>0</v>
      </c>
      <c r="Z858" s="11">
        <f t="shared" si="109"/>
        <v>0</v>
      </c>
      <c r="AB858" s="23">
        <f t="shared" si="110"/>
        <v>0</v>
      </c>
      <c r="AC858" s="23">
        <f t="shared" si="111"/>
        <v>0</v>
      </c>
    </row>
    <row r="859" spans="1:29" x14ac:dyDescent="0.2">
      <c r="A859" s="364"/>
      <c r="B859" s="364"/>
      <c r="C859" s="165"/>
      <c r="D859" s="165"/>
      <c r="E859" s="165"/>
      <c r="F859" s="195"/>
      <c r="G859" s="165"/>
      <c r="H859" s="165"/>
      <c r="I859" s="165"/>
      <c r="J859" s="165"/>
      <c r="K859" s="77"/>
      <c r="L859" s="77"/>
      <c r="M859" s="82"/>
      <c r="N859" s="196">
        <f>VLOOKUP(M859,'Supporting Documentation'!$A$4:$J$566,10,FALSE)</f>
        <v>0</v>
      </c>
      <c r="O859" s="51"/>
      <c r="P859" s="50"/>
      <c r="Q859" s="157">
        <f>IF(O859="",0,(O859/'PPF Application'!$T$7))</f>
        <v>0</v>
      </c>
      <c r="R859" s="52">
        <f>IF(M859="", 0, (N859/'PPF Application'!$T$7)*O859)</f>
        <v>0</v>
      </c>
      <c r="S859" s="135"/>
      <c r="U859" s="159">
        <f t="shared" si="112"/>
        <v>0</v>
      </c>
      <c r="V859" s="159">
        <f t="shared" si="105"/>
        <v>0</v>
      </c>
      <c r="W859" s="159">
        <f t="shared" si="106"/>
        <v>0</v>
      </c>
      <c r="X859" s="159">
        <f t="shared" si="107"/>
        <v>0</v>
      </c>
      <c r="Y859" s="159">
        <f t="shared" si="108"/>
        <v>0</v>
      </c>
      <c r="Z859" s="11">
        <f t="shared" si="109"/>
        <v>0</v>
      </c>
      <c r="AB859" s="23">
        <f t="shared" si="110"/>
        <v>0</v>
      </c>
      <c r="AC859" s="23">
        <f t="shared" si="111"/>
        <v>0</v>
      </c>
    </row>
    <row r="860" spans="1:29" x14ac:dyDescent="0.2">
      <c r="A860" s="364"/>
      <c r="B860" s="364"/>
      <c r="C860" s="165"/>
      <c r="D860" s="165"/>
      <c r="E860" s="165"/>
      <c r="F860" s="195"/>
      <c r="G860" s="165"/>
      <c r="H860" s="165"/>
      <c r="I860" s="165"/>
      <c r="J860" s="165"/>
      <c r="K860" s="77"/>
      <c r="L860" s="77"/>
      <c r="M860" s="82"/>
      <c r="N860" s="196">
        <f>VLOOKUP(M860,'Supporting Documentation'!$A$4:$J$566,10,FALSE)</f>
        <v>0</v>
      </c>
      <c r="O860" s="51"/>
      <c r="P860" s="50"/>
      <c r="Q860" s="157">
        <f>IF(O860="",0,(O860/'PPF Application'!$T$7))</f>
        <v>0</v>
      </c>
      <c r="R860" s="52">
        <f>IF(M860="", 0, (N860/'PPF Application'!$T$7)*O860)</f>
        <v>0</v>
      </c>
      <c r="S860" s="135"/>
      <c r="U860" s="159">
        <f t="shared" si="112"/>
        <v>0</v>
      </c>
      <c r="V860" s="159">
        <f t="shared" si="105"/>
        <v>0</v>
      </c>
      <c r="W860" s="159">
        <f t="shared" si="106"/>
        <v>0</v>
      </c>
      <c r="X860" s="159">
        <f t="shared" si="107"/>
        <v>0</v>
      </c>
      <c r="Y860" s="159">
        <f t="shared" si="108"/>
        <v>0</v>
      </c>
      <c r="Z860" s="11">
        <f t="shared" si="109"/>
        <v>0</v>
      </c>
      <c r="AB860" s="23">
        <f t="shared" si="110"/>
        <v>0</v>
      </c>
      <c r="AC860" s="23">
        <f t="shared" si="111"/>
        <v>0</v>
      </c>
    </row>
    <row r="861" spans="1:29" x14ac:dyDescent="0.2">
      <c r="A861" s="364"/>
      <c r="B861" s="364"/>
      <c r="C861" s="165"/>
      <c r="D861" s="165"/>
      <c r="E861" s="165"/>
      <c r="F861" s="195"/>
      <c r="G861" s="165"/>
      <c r="H861" s="165"/>
      <c r="I861" s="165"/>
      <c r="J861" s="165"/>
      <c r="K861" s="77"/>
      <c r="L861" s="77"/>
      <c r="M861" s="82"/>
      <c r="N861" s="196">
        <f>VLOOKUP(M861,'Supporting Documentation'!$A$4:$J$566,10,FALSE)</f>
        <v>0</v>
      </c>
      <c r="O861" s="51"/>
      <c r="P861" s="50"/>
      <c r="Q861" s="157">
        <f>IF(O861="",0,(O861/'PPF Application'!$T$7))</f>
        <v>0</v>
      </c>
      <c r="R861" s="52">
        <f>IF(M861="", 0, (N861/'PPF Application'!$T$7)*O861)</f>
        <v>0</v>
      </c>
      <c r="S861" s="135"/>
      <c r="U861" s="159">
        <f t="shared" si="112"/>
        <v>0</v>
      </c>
      <c r="V861" s="159">
        <f t="shared" si="105"/>
        <v>0</v>
      </c>
      <c r="W861" s="159">
        <f t="shared" si="106"/>
        <v>0</v>
      </c>
      <c r="X861" s="159">
        <f t="shared" si="107"/>
        <v>0</v>
      </c>
      <c r="Y861" s="159">
        <f t="shared" si="108"/>
        <v>0</v>
      </c>
      <c r="Z861" s="11">
        <f t="shared" si="109"/>
        <v>0</v>
      </c>
      <c r="AB861" s="23">
        <f t="shared" si="110"/>
        <v>0</v>
      </c>
      <c r="AC861" s="23">
        <f t="shared" si="111"/>
        <v>0</v>
      </c>
    </row>
    <row r="862" spans="1:29" x14ac:dyDescent="0.2">
      <c r="A862" s="364"/>
      <c r="B862" s="364"/>
      <c r="C862" s="165"/>
      <c r="D862" s="165"/>
      <c r="E862" s="165"/>
      <c r="F862" s="195"/>
      <c r="G862" s="165"/>
      <c r="H862" s="165"/>
      <c r="I862" s="165"/>
      <c r="J862" s="165"/>
      <c r="K862" s="77"/>
      <c r="L862" s="77"/>
      <c r="M862" s="82"/>
      <c r="N862" s="196">
        <f>VLOOKUP(M862,'Supporting Documentation'!$A$4:$J$566,10,FALSE)</f>
        <v>0</v>
      </c>
      <c r="O862" s="51"/>
      <c r="P862" s="50"/>
      <c r="Q862" s="157">
        <f>IF(O862="",0,(O862/'PPF Application'!$T$7))</f>
        <v>0</v>
      </c>
      <c r="R862" s="52">
        <f>IF(M862="", 0, (N862/'PPF Application'!$T$7)*O862)</f>
        <v>0</v>
      </c>
      <c r="S862" s="135"/>
      <c r="U862" s="159">
        <f t="shared" si="112"/>
        <v>0</v>
      </c>
      <c r="V862" s="159">
        <f t="shared" si="105"/>
        <v>0</v>
      </c>
      <c r="W862" s="159">
        <f t="shared" si="106"/>
        <v>0</v>
      </c>
      <c r="X862" s="159">
        <f t="shared" si="107"/>
        <v>0</v>
      </c>
      <c r="Y862" s="159">
        <f t="shared" si="108"/>
        <v>0</v>
      </c>
      <c r="Z862" s="11">
        <f t="shared" si="109"/>
        <v>0</v>
      </c>
      <c r="AB862" s="23">
        <f t="shared" si="110"/>
        <v>0</v>
      </c>
      <c r="AC862" s="23">
        <f t="shared" si="111"/>
        <v>0</v>
      </c>
    </row>
    <row r="863" spans="1:29" x14ac:dyDescent="0.2">
      <c r="A863" s="364"/>
      <c r="B863" s="364"/>
      <c r="C863" s="165"/>
      <c r="D863" s="165"/>
      <c r="E863" s="165"/>
      <c r="F863" s="195"/>
      <c r="G863" s="165"/>
      <c r="H863" s="165"/>
      <c r="I863" s="165"/>
      <c r="J863" s="165"/>
      <c r="K863" s="77"/>
      <c r="L863" s="77"/>
      <c r="M863" s="82"/>
      <c r="N863" s="196">
        <f>VLOOKUP(M863,'Supporting Documentation'!$A$4:$J$566,10,FALSE)</f>
        <v>0</v>
      </c>
      <c r="O863" s="51"/>
      <c r="P863" s="50"/>
      <c r="Q863" s="157">
        <f>IF(O863="",0,(O863/'PPF Application'!$T$7))</f>
        <v>0</v>
      </c>
      <c r="R863" s="52">
        <f>IF(M863="", 0, (N863/'PPF Application'!$T$7)*O863)</f>
        <v>0</v>
      </c>
      <c r="S863" s="135"/>
      <c r="U863" s="159">
        <f t="shared" si="112"/>
        <v>0</v>
      </c>
      <c r="V863" s="159">
        <f t="shared" si="105"/>
        <v>0</v>
      </c>
      <c r="W863" s="159">
        <f t="shared" si="106"/>
        <v>0</v>
      </c>
      <c r="X863" s="159">
        <f t="shared" si="107"/>
        <v>0</v>
      </c>
      <c r="Y863" s="159">
        <f t="shared" si="108"/>
        <v>0</v>
      </c>
      <c r="Z863" s="11">
        <f t="shared" si="109"/>
        <v>0</v>
      </c>
      <c r="AB863" s="23">
        <f t="shared" si="110"/>
        <v>0</v>
      </c>
      <c r="AC863" s="23">
        <f t="shared" si="111"/>
        <v>0</v>
      </c>
    </row>
    <row r="864" spans="1:29" x14ac:dyDescent="0.2">
      <c r="A864" s="364"/>
      <c r="B864" s="364"/>
      <c r="C864" s="165"/>
      <c r="D864" s="165"/>
      <c r="E864" s="165"/>
      <c r="F864" s="195"/>
      <c r="G864" s="165"/>
      <c r="H864" s="165"/>
      <c r="I864" s="165"/>
      <c r="J864" s="165"/>
      <c r="K864" s="77"/>
      <c r="L864" s="77"/>
      <c r="M864" s="82"/>
      <c r="N864" s="196">
        <f>VLOOKUP(M864,'Supporting Documentation'!$A$4:$J$566,10,FALSE)</f>
        <v>0</v>
      </c>
      <c r="O864" s="51"/>
      <c r="P864" s="50"/>
      <c r="Q864" s="157">
        <f>IF(O864="",0,(O864/'PPF Application'!$T$7))</f>
        <v>0</v>
      </c>
      <c r="R864" s="52">
        <f>IF(M864="", 0, (N864/'PPF Application'!$T$7)*O864)</f>
        <v>0</v>
      </c>
      <c r="S864" s="135"/>
      <c r="U864" s="159">
        <f t="shared" si="112"/>
        <v>0</v>
      </c>
      <c r="V864" s="159">
        <f t="shared" si="105"/>
        <v>0</v>
      </c>
      <c r="W864" s="159">
        <f t="shared" si="106"/>
        <v>0</v>
      </c>
      <c r="X864" s="159">
        <f t="shared" si="107"/>
        <v>0</v>
      </c>
      <c r="Y864" s="159">
        <f t="shared" si="108"/>
        <v>0</v>
      </c>
      <c r="Z864" s="11">
        <f t="shared" si="109"/>
        <v>0</v>
      </c>
      <c r="AB864" s="23">
        <f t="shared" si="110"/>
        <v>0</v>
      </c>
      <c r="AC864" s="23">
        <f t="shared" si="111"/>
        <v>0</v>
      </c>
    </row>
    <row r="865" spans="1:29" x14ac:dyDescent="0.2">
      <c r="A865" s="364"/>
      <c r="B865" s="364"/>
      <c r="C865" s="165"/>
      <c r="D865" s="165"/>
      <c r="E865" s="165"/>
      <c r="F865" s="195"/>
      <c r="G865" s="165"/>
      <c r="H865" s="165"/>
      <c r="I865" s="165"/>
      <c r="J865" s="165"/>
      <c r="K865" s="77"/>
      <c r="L865" s="77"/>
      <c r="M865" s="82"/>
      <c r="N865" s="196">
        <f>VLOOKUP(M865,'Supporting Documentation'!$A$4:$J$566,10,FALSE)</f>
        <v>0</v>
      </c>
      <c r="O865" s="51"/>
      <c r="P865" s="50"/>
      <c r="Q865" s="157">
        <f>IF(O865="",0,(O865/'PPF Application'!$T$7))</f>
        <v>0</v>
      </c>
      <c r="R865" s="52">
        <f>IF(M865="", 0, (N865/'PPF Application'!$T$7)*O865)</f>
        <v>0</v>
      </c>
      <c r="S865" s="135"/>
      <c r="U865" s="159">
        <f t="shared" si="112"/>
        <v>0</v>
      </c>
      <c r="V865" s="159">
        <f t="shared" si="105"/>
        <v>0</v>
      </c>
      <c r="W865" s="159">
        <f t="shared" si="106"/>
        <v>0</v>
      </c>
      <c r="X865" s="159">
        <f t="shared" si="107"/>
        <v>0</v>
      </c>
      <c r="Y865" s="159">
        <f t="shared" si="108"/>
        <v>0</v>
      </c>
      <c r="Z865" s="11">
        <f t="shared" si="109"/>
        <v>0</v>
      </c>
      <c r="AB865" s="23">
        <f t="shared" si="110"/>
        <v>0</v>
      </c>
      <c r="AC865" s="23">
        <f t="shared" si="111"/>
        <v>0</v>
      </c>
    </row>
    <row r="866" spans="1:29" x14ac:dyDescent="0.2">
      <c r="A866" s="364"/>
      <c r="B866" s="364"/>
      <c r="C866" s="165"/>
      <c r="D866" s="165"/>
      <c r="E866" s="165"/>
      <c r="F866" s="195"/>
      <c r="G866" s="165"/>
      <c r="H866" s="165"/>
      <c r="I866" s="165"/>
      <c r="J866" s="165"/>
      <c r="K866" s="77"/>
      <c r="L866" s="77"/>
      <c r="M866" s="82"/>
      <c r="N866" s="196">
        <f>VLOOKUP(M866,'Supporting Documentation'!$A$4:$J$566,10,FALSE)</f>
        <v>0</v>
      </c>
      <c r="O866" s="51"/>
      <c r="P866" s="50"/>
      <c r="Q866" s="157">
        <f>IF(O866="",0,(O866/'PPF Application'!$T$7))</f>
        <v>0</v>
      </c>
      <c r="R866" s="52">
        <f>IF(M866="", 0, (N866/'PPF Application'!$T$7)*O866)</f>
        <v>0</v>
      </c>
      <c r="S866" s="135"/>
      <c r="U866" s="159">
        <f t="shared" si="112"/>
        <v>0</v>
      </c>
      <c r="V866" s="159">
        <f t="shared" si="105"/>
        <v>0</v>
      </c>
      <c r="W866" s="159">
        <f t="shared" si="106"/>
        <v>0</v>
      </c>
      <c r="X866" s="159">
        <f t="shared" si="107"/>
        <v>0</v>
      </c>
      <c r="Y866" s="159">
        <f t="shared" si="108"/>
        <v>0</v>
      </c>
      <c r="Z866" s="11">
        <f t="shared" si="109"/>
        <v>0</v>
      </c>
      <c r="AB866" s="23">
        <f t="shared" si="110"/>
        <v>0</v>
      </c>
      <c r="AC866" s="23">
        <f t="shared" si="111"/>
        <v>0</v>
      </c>
    </row>
    <row r="867" spans="1:29" x14ac:dyDescent="0.2">
      <c r="A867" s="364"/>
      <c r="B867" s="364"/>
      <c r="C867" s="165"/>
      <c r="D867" s="165"/>
      <c r="E867" s="165"/>
      <c r="F867" s="195"/>
      <c r="G867" s="165"/>
      <c r="H867" s="165"/>
      <c r="I867" s="165"/>
      <c r="J867" s="165"/>
      <c r="K867" s="77"/>
      <c r="L867" s="77"/>
      <c r="M867" s="82"/>
      <c r="N867" s="196">
        <f>VLOOKUP(M867,'Supporting Documentation'!$A$4:$J$566,10,FALSE)</f>
        <v>0</v>
      </c>
      <c r="O867" s="51"/>
      <c r="P867" s="50"/>
      <c r="Q867" s="157">
        <f>IF(O867="",0,(O867/'PPF Application'!$T$7))</f>
        <v>0</v>
      </c>
      <c r="R867" s="52">
        <f>IF(M867="", 0, (N867/'PPF Application'!$T$7)*O867)</f>
        <v>0</v>
      </c>
      <c r="S867" s="135"/>
      <c r="U867" s="159">
        <f t="shared" si="112"/>
        <v>0</v>
      </c>
      <c r="V867" s="159">
        <f t="shared" si="105"/>
        <v>0</v>
      </c>
      <c r="W867" s="159">
        <f t="shared" si="106"/>
        <v>0</v>
      </c>
      <c r="X867" s="159">
        <f t="shared" si="107"/>
        <v>0</v>
      </c>
      <c r="Y867" s="159">
        <f t="shared" si="108"/>
        <v>0</v>
      </c>
      <c r="Z867" s="11">
        <f t="shared" si="109"/>
        <v>0</v>
      </c>
      <c r="AB867" s="23">
        <f t="shared" si="110"/>
        <v>0</v>
      </c>
      <c r="AC867" s="23">
        <f t="shared" si="111"/>
        <v>0</v>
      </c>
    </row>
    <row r="868" spans="1:29" x14ac:dyDescent="0.2">
      <c r="A868" s="364"/>
      <c r="B868" s="364"/>
      <c r="C868" s="165"/>
      <c r="D868" s="165"/>
      <c r="E868" s="165"/>
      <c r="F868" s="195"/>
      <c r="G868" s="165"/>
      <c r="H868" s="165"/>
      <c r="I868" s="165"/>
      <c r="J868" s="165"/>
      <c r="K868" s="77"/>
      <c r="L868" s="77"/>
      <c r="M868" s="82"/>
      <c r="N868" s="196">
        <f>VLOOKUP(M868,'Supporting Documentation'!$A$4:$J$566,10,FALSE)</f>
        <v>0</v>
      </c>
      <c r="O868" s="51"/>
      <c r="P868" s="50"/>
      <c r="Q868" s="157">
        <f>IF(O868="",0,(O868/'PPF Application'!$T$7))</f>
        <v>0</v>
      </c>
      <c r="R868" s="52">
        <f>IF(M868="", 0, (N868/'PPF Application'!$T$7)*O868)</f>
        <v>0</v>
      </c>
      <c r="S868" s="135"/>
      <c r="U868" s="159">
        <f t="shared" si="112"/>
        <v>0</v>
      </c>
      <c r="V868" s="159">
        <f t="shared" si="105"/>
        <v>0</v>
      </c>
      <c r="W868" s="159">
        <f t="shared" si="106"/>
        <v>0</v>
      </c>
      <c r="X868" s="159">
        <f t="shared" si="107"/>
        <v>0</v>
      </c>
      <c r="Y868" s="159">
        <f t="shared" si="108"/>
        <v>0</v>
      </c>
      <c r="Z868" s="11">
        <f t="shared" si="109"/>
        <v>0</v>
      </c>
      <c r="AB868" s="23">
        <f t="shared" si="110"/>
        <v>0</v>
      </c>
      <c r="AC868" s="23">
        <f t="shared" si="111"/>
        <v>0</v>
      </c>
    </row>
    <row r="869" spans="1:29" x14ac:dyDescent="0.2">
      <c r="A869" s="364"/>
      <c r="B869" s="364"/>
      <c r="C869" s="165"/>
      <c r="D869" s="165"/>
      <c r="E869" s="165"/>
      <c r="F869" s="195"/>
      <c r="G869" s="165"/>
      <c r="H869" s="165"/>
      <c r="I869" s="165"/>
      <c r="J869" s="165"/>
      <c r="K869" s="77"/>
      <c r="L869" s="77"/>
      <c r="M869" s="82"/>
      <c r="N869" s="196">
        <f>VLOOKUP(M869,'Supporting Documentation'!$A$4:$J$566,10,FALSE)</f>
        <v>0</v>
      </c>
      <c r="O869" s="51"/>
      <c r="P869" s="50"/>
      <c r="Q869" s="157">
        <f>IF(O869="",0,(O869/'PPF Application'!$T$7))</f>
        <v>0</v>
      </c>
      <c r="R869" s="52">
        <f>IF(M869="", 0, (N869/'PPF Application'!$T$7)*O869)</f>
        <v>0</v>
      </c>
      <c r="S869" s="135"/>
      <c r="U869" s="159">
        <f t="shared" si="112"/>
        <v>0</v>
      </c>
      <c r="V869" s="159">
        <f t="shared" si="105"/>
        <v>0</v>
      </c>
      <c r="W869" s="159">
        <f t="shared" si="106"/>
        <v>0</v>
      </c>
      <c r="X869" s="159">
        <f t="shared" si="107"/>
        <v>0</v>
      </c>
      <c r="Y869" s="159">
        <f t="shared" si="108"/>
        <v>0</v>
      </c>
      <c r="Z869" s="11">
        <f t="shared" si="109"/>
        <v>0</v>
      </c>
      <c r="AB869" s="23">
        <f t="shared" si="110"/>
        <v>0</v>
      </c>
      <c r="AC869" s="23">
        <f t="shared" si="111"/>
        <v>0</v>
      </c>
    </row>
    <row r="870" spans="1:29" x14ac:dyDescent="0.2">
      <c r="A870" s="364"/>
      <c r="B870" s="364"/>
      <c r="C870" s="165"/>
      <c r="D870" s="165"/>
      <c r="E870" s="165"/>
      <c r="F870" s="195"/>
      <c r="G870" s="165"/>
      <c r="H870" s="165"/>
      <c r="I870" s="165"/>
      <c r="J870" s="165"/>
      <c r="K870" s="77"/>
      <c r="L870" s="77"/>
      <c r="M870" s="82"/>
      <c r="N870" s="196">
        <f>VLOOKUP(M870,'Supporting Documentation'!$A$4:$J$566,10,FALSE)</f>
        <v>0</v>
      </c>
      <c r="O870" s="51"/>
      <c r="P870" s="50"/>
      <c r="Q870" s="157">
        <f>IF(O870="",0,(O870/'PPF Application'!$T$7))</f>
        <v>0</v>
      </c>
      <c r="R870" s="52">
        <f>IF(M870="", 0, (N870/'PPF Application'!$T$7)*O870)</f>
        <v>0</v>
      </c>
      <c r="S870" s="135"/>
      <c r="U870" s="159">
        <f t="shared" si="112"/>
        <v>0</v>
      </c>
      <c r="V870" s="159">
        <f t="shared" si="105"/>
        <v>0</v>
      </c>
      <c r="W870" s="159">
        <f t="shared" si="106"/>
        <v>0</v>
      </c>
      <c r="X870" s="159">
        <f t="shared" si="107"/>
        <v>0</v>
      </c>
      <c r="Y870" s="159">
        <f t="shared" si="108"/>
        <v>0</v>
      </c>
      <c r="Z870" s="11">
        <f t="shared" si="109"/>
        <v>0</v>
      </c>
      <c r="AB870" s="23">
        <f t="shared" si="110"/>
        <v>0</v>
      </c>
      <c r="AC870" s="23">
        <f t="shared" si="111"/>
        <v>0</v>
      </c>
    </row>
    <row r="871" spans="1:29" x14ac:dyDescent="0.2">
      <c r="A871" s="364"/>
      <c r="B871" s="364"/>
      <c r="C871" s="165"/>
      <c r="D871" s="165"/>
      <c r="E871" s="165"/>
      <c r="F871" s="195"/>
      <c r="G871" s="165"/>
      <c r="H871" s="165"/>
      <c r="I871" s="165"/>
      <c r="J871" s="165"/>
      <c r="K871" s="77"/>
      <c r="L871" s="77"/>
      <c r="M871" s="82"/>
      <c r="N871" s="196">
        <f>VLOOKUP(M871,'Supporting Documentation'!$A$4:$J$566,10,FALSE)</f>
        <v>0</v>
      </c>
      <c r="O871" s="51"/>
      <c r="P871" s="50"/>
      <c r="Q871" s="157">
        <f>IF(O871="",0,(O871/'PPF Application'!$T$7))</f>
        <v>0</v>
      </c>
      <c r="R871" s="52">
        <f>IF(M871="", 0, (N871/'PPF Application'!$T$7)*O871)</f>
        <v>0</v>
      </c>
      <c r="S871" s="135"/>
      <c r="U871" s="159">
        <f t="shared" si="112"/>
        <v>0</v>
      </c>
      <c r="V871" s="159">
        <f t="shared" si="105"/>
        <v>0</v>
      </c>
      <c r="W871" s="159">
        <f t="shared" si="106"/>
        <v>0</v>
      </c>
      <c r="X871" s="159">
        <f t="shared" si="107"/>
        <v>0</v>
      </c>
      <c r="Y871" s="159">
        <f t="shared" si="108"/>
        <v>0</v>
      </c>
      <c r="Z871" s="11">
        <f t="shared" si="109"/>
        <v>0</v>
      </c>
      <c r="AB871" s="23">
        <f t="shared" si="110"/>
        <v>0</v>
      </c>
      <c r="AC871" s="23">
        <f t="shared" si="111"/>
        <v>0</v>
      </c>
    </row>
    <row r="872" spans="1:29" x14ac:dyDescent="0.2">
      <c r="A872" s="364"/>
      <c r="B872" s="364"/>
      <c r="C872" s="165"/>
      <c r="D872" s="165"/>
      <c r="E872" s="165"/>
      <c r="F872" s="195"/>
      <c r="G872" s="165"/>
      <c r="H872" s="165"/>
      <c r="I872" s="165"/>
      <c r="J872" s="165"/>
      <c r="K872" s="77"/>
      <c r="L872" s="77"/>
      <c r="M872" s="82"/>
      <c r="N872" s="196">
        <f>VLOOKUP(M872,'Supporting Documentation'!$A$4:$J$566,10,FALSE)</f>
        <v>0</v>
      </c>
      <c r="O872" s="51"/>
      <c r="P872" s="50"/>
      <c r="Q872" s="157">
        <f>IF(O872="",0,(O872/'PPF Application'!$T$7))</f>
        <v>0</v>
      </c>
      <c r="R872" s="52">
        <f>IF(M872="", 0, (N872/'PPF Application'!$T$7)*O872)</f>
        <v>0</v>
      </c>
      <c r="S872" s="135"/>
      <c r="U872" s="159">
        <f t="shared" si="112"/>
        <v>0</v>
      </c>
      <c r="V872" s="159">
        <f t="shared" si="105"/>
        <v>0</v>
      </c>
      <c r="W872" s="159">
        <f t="shared" si="106"/>
        <v>0</v>
      </c>
      <c r="X872" s="159">
        <f t="shared" si="107"/>
        <v>0</v>
      </c>
      <c r="Y872" s="159">
        <f t="shared" si="108"/>
        <v>0</v>
      </c>
      <c r="Z872" s="11">
        <f t="shared" si="109"/>
        <v>0</v>
      </c>
      <c r="AB872" s="23">
        <f t="shared" si="110"/>
        <v>0</v>
      </c>
      <c r="AC872" s="23">
        <f t="shared" si="111"/>
        <v>0</v>
      </c>
    </row>
    <row r="873" spans="1:29" x14ac:dyDescent="0.2">
      <c r="A873" s="364"/>
      <c r="B873" s="364"/>
      <c r="C873" s="165"/>
      <c r="D873" s="165"/>
      <c r="E873" s="165"/>
      <c r="F873" s="195"/>
      <c r="G873" s="165"/>
      <c r="H873" s="165"/>
      <c r="I873" s="165"/>
      <c r="J873" s="165"/>
      <c r="K873" s="77"/>
      <c r="L873" s="77"/>
      <c r="M873" s="82"/>
      <c r="N873" s="196">
        <f>VLOOKUP(M873,'Supporting Documentation'!$A$4:$J$566,10,FALSE)</f>
        <v>0</v>
      </c>
      <c r="O873" s="51"/>
      <c r="P873" s="50"/>
      <c r="Q873" s="157">
        <f>IF(O873="",0,(O873/'PPF Application'!$T$7))</f>
        <v>0</v>
      </c>
      <c r="R873" s="52">
        <f>IF(M873="", 0, (N873/'PPF Application'!$T$7)*O873)</f>
        <v>0</v>
      </c>
      <c r="S873" s="135"/>
      <c r="U873" s="159">
        <f t="shared" si="112"/>
        <v>0</v>
      </c>
      <c r="V873" s="159">
        <f t="shared" si="105"/>
        <v>0</v>
      </c>
      <c r="W873" s="159">
        <f t="shared" si="106"/>
        <v>0</v>
      </c>
      <c r="X873" s="159">
        <f t="shared" si="107"/>
        <v>0</v>
      </c>
      <c r="Y873" s="159">
        <f t="shared" si="108"/>
        <v>0</v>
      </c>
      <c r="Z873" s="11">
        <f t="shared" si="109"/>
        <v>0</v>
      </c>
      <c r="AB873" s="23">
        <f t="shared" si="110"/>
        <v>0</v>
      </c>
      <c r="AC873" s="23">
        <f t="shared" si="111"/>
        <v>0</v>
      </c>
    </row>
    <row r="874" spans="1:29" x14ac:dyDescent="0.2">
      <c r="A874" s="364"/>
      <c r="B874" s="364"/>
      <c r="C874" s="165"/>
      <c r="D874" s="165"/>
      <c r="E874" s="165"/>
      <c r="F874" s="195"/>
      <c r="G874" s="165"/>
      <c r="H874" s="165"/>
      <c r="I874" s="165"/>
      <c r="J874" s="165"/>
      <c r="K874" s="77"/>
      <c r="L874" s="77"/>
      <c r="M874" s="82"/>
      <c r="N874" s="196">
        <f>VLOOKUP(M874,'Supporting Documentation'!$A$4:$J$566,10,FALSE)</f>
        <v>0</v>
      </c>
      <c r="O874" s="51"/>
      <c r="P874" s="50"/>
      <c r="Q874" s="157">
        <f>IF(O874="",0,(O874/'PPF Application'!$T$7))</f>
        <v>0</v>
      </c>
      <c r="R874" s="52">
        <f>IF(M874="", 0, (N874/'PPF Application'!$T$7)*O874)</f>
        <v>0</v>
      </c>
      <c r="S874" s="135"/>
      <c r="U874" s="159">
        <f t="shared" si="112"/>
        <v>0</v>
      </c>
      <c r="V874" s="159">
        <f t="shared" si="105"/>
        <v>0</v>
      </c>
      <c r="W874" s="159">
        <f t="shared" si="106"/>
        <v>0</v>
      </c>
      <c r="X874" s="159">
        <f t="shared" si="107"/>
        <v>0</v>
      </c>
      <c r="Y874" s="159">
        <f t="shared" si="108"/>
        <v>0</v>
      </c>
      <c r="Z874" s="11">
        <f t="shared" si="109"/>
        <v>0</v>
      </c>
      <c r="AB874" s="23">
        <f t="shared" si="110"/>
        <v>0</v>
      </c>
      <c r="AC874" s="23">
        <f t="shared" si="111"/>
        <v>0</v>
      </c>
    </row>
    <row r="875" spans="1:29" x14ac:dyDescent="0.2">
      <c r="A875" s="364"/>
      <c r="B875" s="364"/>
      <c r="C875" s="165"/>
      <c r="D875" s="165"/>
      <c r="E875" s="165"/>
      <c r="F875" s="195"/>
      <c r="G875" s="165"/>
      <c r="H875" s="165"/>
      <c r="I875" s="165"/>
      <c r="J875" s="165"/>
      <c r="K875" s="77"/>
      <c r="L875" s="77"/>
      <c r="M875" s="82"/>
      <c r="N875" s="196">
        <f>VLOOKUP(M875,'Supporting Documentation'!$A$4:$J$566,10,FALSE)</f>
        <v>0</v>
      </c>
      <c r="O875" s="51"/>
      <c r="P875" s="50"/>
      <c r="Q875" s="157">
        <f>IF(O875="",0,(O875/'PPF Application'!$T$7))</f>
        <v>0</v>
      </c>
      <c r="R875" s="52">
        <f>IF(M875="", 0, (N875/'PPF Application'!$T$7)*O875)</f>
        <v>0</v>
      </c>
      <c r="S875" s="135"/>
      <c r="U875" s="159">
        <f t="shared" si="112"/>
        <v>0</v>
      </c>
      <c r="V875" s="159">
        <f t="shared" si="105"/>
        <v>0</v>
      </c>
      <c r="W875" s="159">
        <f t="shared" si="106"/>
        <v>0</v>
      </c>
      <c r="X875" s="159">
        <f t="shared" si="107"/>
        <v>0</v>
      </c>
      <c r="Y875" s="159">
        <f t="shared" si="108"/>
        <v>0</v>
      </c>
      <c r="Z875" s="11">
        <f t="shared" si="109"/>
        <v>0</v>
      </c>
      <c r="AB875" s="23">
        <f t="shared" si="110"/>
        <v>0</v>
      </c>
      <c r="AC875" s="23">
        <f t="shared" si="111"/>
        <v>0</v>
      </c>
    </row>
    <row r="876" spans="1:29" x14ac:dyDescent="0.2">
      <c r="A876" s="364"/>
      <c r="B876" s="364"/>
      <c r="C876" s="165"/>
      <c r="D876" s="165"/>
      <c r="E876" s="165"/>
      <c r="F876" s="195"/>
      <c r="G876" s="165"/>
      <c r="H876" s="165"/>
      <c r="I876" s="165"/>
      <c r="J876" s="165"/>
      <c r="K876" s="77"/>
      <c r="L876" s="77"/>
      <c r="M876" s="82"/>
      <c r="N876" s="196">
        <f>VLOOKUP(M876,'Supporting Documentation'!$A$4:$J$566,10,FALSE)</f>
        <v>0</v>
      </c>
      <c r="O876" s="51"/>
      <c r="P876" s="50"/>
      <c r="Q876" s="157">
        <f>IF(O876="",0,(O876/'PPF Application'!$T$7))</f>
        <v>0</v>
      </c>
      <c r="R876" s="52">
        <f>IF(M876="", 0, (N876/'PPF Application'!$T$7)*O876)</f>
        <v>0</v>
      </c>
      <c r="S876" s="135"/>
      <c r="U876" s="159">
        <f t="shared" si="112"/>
        <v>0</v>
      </c>
      <c r="V876" s="159">
        <f t="shared" si="105"/>
        <v>0</v>
      </c>
      <c r="W876" s="159">
        <f t="shared" si="106"/>
        <v>0</v>
      </c>
      <c r="X876" s="159">
        <f t="shared" si="107"/>
        <v>0</v>
      </c>
      <c r="Y876" s="159">
        <f t="shared" si="108"/>
        <v>0</v>
      </c>
      <c r="Z876" s="11">
        <f t="shared" si="109"/>
        <v>0</v>
      </c>
      <c r="AB876" s="23">
        <f t="shared" si="110"/>
        <v>0</v>
      </c>
      <c r="AC876" s="23">
        <f t="shared" si="111"/>
        <v>0</v>
      </c>
    </row>
    <row r="877" spans="1:29" x14ac:dyDescent="0.2">
      <c r="A877" s="364"/>
      <c r="B877" s="364"/>
      <c r="C877" s="165"/>
      <c r="D877" s="165"/>
      <c r="E877" s="165"/>
      <c r="F877" s="195"/>
      <c r="G877" s="165"/>
      <c r="H877" s="165"/>
      <c r="I877" s="165"/>
      <c r="J877" s="165"/>
      <c r="K877" s="77"/>
      <c r="L877" s="77"/>
      <c r="M877" s="82"/>
      <c r="N877" s="196">
        <f>VLOOKUP(M877,'Supporting Documentation'!$A$4:$J$566,10,FALSE)</f>
        <v>0</v>
      </c>
      <c r="O877" s="51"/>
      <c r="P877" s="50"/>
      <c r="Q877" s="157">
        <f>IF(O877="",0,(O877/'PPF Application'!$T$7))</f>
        <v>0</v>
      </c>
      <c r="R877" s="52">
        <f>IF(M877="", 0, (N877/'PPF Application'!$T$7)*O877)</f>
        <v>0</v>
      </c>
      <c r="S877" s="135"/>
      <c r="U877" s="159">
        <f t="shared" si="112"/>
        <v>0</v>
      </c>
      <c r="V877" s="159">
        <f t="shared" si="105"/>
        <v>0</v>
      </c>
      <c r="W877" s="159">
        <f t="shared" si="106"/>
        <v>0</v>
      </c>
      <c r="X877" s="159">
        <f t="shared" si="107"/>
        <v>0</v>
      </c>
      <c r="Y877" s="159">
        <f t="shared" si="108"/>
        <v>0</v>
      </c>
      <c r="Z877" s="11">
        <f t="shared" si="109"/>
        <v>0</v>
      </c>
      <c r="AB877" s="23">
        <f t="shared" si="110"/>
        <v>0</v>
      </c>
      <c r="AC877" s="23">
        <f t="shared" si="111"/>
        <v>0</v>
      </c>
    </row>
    <row r="878" spans="1:29" x14ac:dyDescent="0.2">
      <c r="A878" s="364"/>
      <c r="B878" s="364"/>
      <c r="C878" s="165"/>
      <c r="D878" s="165"/>
      <c r="E878" s="165"/>
      <c r="F878" s="195"/>
      <c r="G878" s="165"/>
      <c r="H878" s="165"/>
      <c r="I878" s="165"/>
      <c r="J878" s="165"/>
      <c r="K878" s="77"/>
      <c r="L878" s="77"/>
      <c r="M878" s="82"/>
      <c r="N878" s="196">
        <f>VLOOKUP(M878,'Supporting Documentation'!$A$4:$J$566,10,FALSE)</f>
        <v>0</v>
      </c>
      <c r="O878" s="51"/>
      <c r="P878" s="50"/>
      <c r="Q878" s="157">
        <f>IF(O878="",0,(O878/'PPF Application'!$T$7))</f>
        <v>0</v>
      </c>
      <c r="R878" s="52">
        <f>IF(M878="", 0, (N878/'PPF Application'!$T$7)*O878)</f>
        <v>0</v>
      </c>
      <c r="S878" s="135"/>
      <c r="U878" s="159">
        <f t="shared" si="112"/>
        <v>0</v>
      </c>
      <c r="V878" s="159">
        <f t="shared" si="105"/>
        <v>0</v>
      </c>
      <c r="W878" s="159">
        <f t="shared" si="106"/>
        <v>0</v>
      </c>
      <c r="X878" s="159">
        <f t="shared" si="107"/>
        <v>0</v>
      </c>
      <c r="Y878" s="159">
        <f t="shared" si="108"/>
        <v>0</v>
      </c>
      <c r="Z878" s="11">
        <f t="shared" si="109"/>
        <v>0</v>
      </c>
      <c r="AB878" s="23">
        <f t="shared" si="110"/>
        <v>0</v>
      </c>
      <c r="AC878" s="23">
        <f t="shared" si="111"/>
        <v>0</v>
      </c>
    </row>
    <row r="879" spans="1:29" x14ac:dyDescent="0.2">
      <c r="A879" s="364"/>
      <c r="B879" s="364"/>
      <c r="C879" s="165"/>
      <c r="D879" s="165"/>
      <c r="E879" s="165"/>
      <c r="F879" s="195"/>
      <c r="G879" s="165"/>
      <c r="H879" s="165"/>
      <c r="I879" s="165"/>
      <c r="J879" s="165"/>
      <c r="K879" s="77"/>
      <c r="L879" s="77"/>
      <c r="M879" s="82"/>
      <c r="N879" s="196">
        <f>VLOOKUP(M879,'Supporting Documentation'!$A$4:$J$566,10,FALSE)</f>
        <v>0</v>
      </c>
      <c r="O879" s="51"/>
      <c r="P879" s="50"/>
      <c r="Q879" s="157">
        <f>IF(O879="",0,(O879/'PPF Application'!$T$7))</f>
        <v>0</v>
      </c>
      <c r="R879" s="52">
        <f>IF(M879="", 0, (N879/'PPF Application'!$T$7)*O879)</f>
        <v>0</v>
      </c>
      <c r="S879" s="135"/>
      <c r="U879" s="159">
        <f t="shared" si="112"/>
        <v>0</v>
      </c>
      <c r="V879" s="159">
        <f t="shared" si="105"/>
        <v>0</v>
      </c>
      <c r="W879" s="159">
        <f t="shared" si="106"/>
        <v>0</v>
      </c>
      <c r="X879" s="159">
        <f t="shared" si="107"/>
        <v>0</v>
      </c>
      <c r="Y879" s="159">
        <f t="shared" si="108"/>
        <v>0</v>
      </c>
      <c r="Z879" s="11">
        <f t="shared" si="109"/>
        <v>0</v>
      </c>
      <c r="AB879" s="23">
        <f t="shared" si="110"/>
        <v>0</v>
      </c>
      <c r="AC879" s="23">
        <f t="shared" si="111"/>
        <v>0</v>
      </c>
    </row>
    <row r="880" spans="1:29" x14ac:dyDescent="0.2">
      <c r="A880" s="364"/>
      <c r="B880" s="364"/>
      <c r="C880" s="165"/>
      <c r="D880" s="165"/>
      <c r="E880" s="165"/>
      <c r="F880" s="195"/>
      <c r="G880" s="165"/>
      <c r="H880" s="165"/>
      <c r="I880" s="165"/>
      <c r="J880" s="165"/>
      <c r="K880" s="77"/>
      <c r="L880" s="77"/>
      <c r="M880" s="82"/>
      <c r="N880" s="196">
        <f>VLOOKUP(M880,'Supporting Documentation'!$A$4:$J$566,10,FALSE)</f>
        <v>0</v>
      </c>
      <c r="O880" s="51"/>
      <c r="P880" s="50"/>
      <c r="Q880" s="157">
        <f>IF(O880="",0,(O880/'PPF Application'!$T$7))</f>
        <v>0</v>
      </c>
      <c r="R880" s="52">
        <f>IF(M880="", 0, (N880/'PPF Application'!$T$7)*O880)</f>
        <v>0</v>
      </c>
      <c r="S880" s="135"/>
      <c r="U880" s="159">
        <f t="shared" si="112"/>
        <v>0</v>
      </c>
      <c r="V880" s="159">
        <f t="shared" si="105"/>
        <v>0</v>
      </c>
      <c r="W880" s="159">
        <f t="shared" si="106"/>
        <v>0</v>
      </c>
      <c r="X880" s="159">
        <f t="shared" si="107"/>
        <v>0</v>
      </c>
      <c r="Y880" s="159">
        <f t="shared" si="108"/>
        <v>0</v>
      </c>
      <c r="Z880" s="11">
        <f t="shared" si="109"/>
        <v>0</v>
      </c>
      <c r="AB880" s="23">
        <f t="shared" si="110"/>
        <v>0</v>
      </c>
      <c r="AC880" s="23">
        <f t="shared" si="111"/>
        <v>0</v>
      </c>
    </row>
    <row r="881" spans="1:29" x14ac:dyDescent="0.2">
      <c r="A881" s="364"/>
      <c r="B881" s="364"/>
      <c r="C881" s="165"/>
      <c r="D881" s="165"/>
      <c r="E881" s="165"/>
      <c r="F881" s="195"/>
      <c r="G881" s="165"/>
      <c r="H881" s="165"/>
      <c r="I881" s="165"/>
      <c r="J881" s="165"/>
      <c r="K881" s="77"/>
      <c r="L881" s="77"/>
      <c r="M881" s="82"/>
      <c r="N881" s="196">
        <f>VLOOKUP(M881,'Supporting Documentation'!$A$4:$J$566,10,FALSE)</f>
        <v>0</v>
      </c>
      <c r="O881" s="51"/>
      <c r="P881" s="50"/>
      <c r="Q881" s="157">
        <f>IF(O881="",0,(O881/'PPF Application'!$T$7))</f>
        <v>0</v>
      </c>
      <c r="R881" s="52">
        <f>IF(M881="", 0, (N881/'PPF Application'!$T$7)*O881)</f>
        <v>0</v>
      </c>
      <c r="S881" s="135"/>
      <c r="U881" s="159">
        <f t="shared" si="112"/>
        <v>0</v>
      </c>
      <c r="V881" s="159">
        <f t="shared" si="105"/>
        <v>0</v>
      </c>
      <c r="W881" s="159">
        <f t="shared" si="106"/>
        <v>0</v>
      </c>
      <c r="X881" s="159">
        <f t="shared" si="107"/>
        <v>0</v>
      </c>
      <c r="Y881" s="159">
        <f t="shared" si="108"/>
        <v>0</v>
      </c>
      <c r="Z881" s="11">
        <f t="shared" si="109"/>
        <v>0</v>
      </c>
      <c r="AB881" s="23">
        <f t="shared" si="110"/>
        <v>0</v>
      </c>
      <c r="AC881" s="23">
        <f t="shared" si="111"/>
        <v>0</v>
      </c>
    </row>
    <row r="882" spans="1:29" x14ac:dyDescent="0.2">
      <c r="A882" s="364"/>
      <c r="B882" s="364"/>
      <c r="C882" s="165"/>
      <c r="D882" s="165"/>
      <c r="E882" s="165"/>
      <c r="F882" s="195"/>
      <c r="G882" s="165"/>
      <c r="H882" s="165"/>
      <c r="I882" s="165"/>
      <c r="J882" s="165"/>
      <c r="K882" s="77"/>
      <c r="L882" s="77"/>
      <c r="M882" s="82"/>
      <c r="N882" s="196">
        <f>VLOOKUP(M882,'Supporting Documentation'!$A$4:$J$566,10,FALSE)</f>
        <v>0</v>
      </c>
      <c r="O882" s="51"/>
      <c r="P882" s="50"/>
      <c r="Q882" s="157">
        <f>IF(O882="",0,(O882/'PPF Application'!$T$7))</f>
        <v>0</v>
      </c>
      <c r="R882" s="52">
        <f>IF(M882="", 0, (N882/'PPF Application'!$T$7)*O882)</f>
        <v>0</v>
      </c>
      <c r="S882" s="135"/>
      <c r="U882" s="159">
        <f t="shared" si="112"/>
        <v>0</v>
      </c>
      <c r="V882" s="159">
        <f t="shared" si="105"/>
        <v>0</v>
      </c>
      <c r="W882" s="159">
        <f t="shared" si="106"/>
        <v>0</v>
      </c>
      <c r="X882" s="159">
        <f t="shared" si="107"/>
        <v>0</v>
      </c>
      <c r="Y882" s="159">
        <f t="shared" si="108"/>
        <v>0</v>
      </c>
      <c r="Z882" s="11">
        <f t="shared" si="109"/>
        <v>0</v>
      </c>
      <c r="AB882" s="23">
        <f t="shared" si="110"/>
        <v>0</v>
      </c>
      <c r="AC882" s="23">
        <f t="shared" si="111"/>
        <v>0</v>
      </c>
    </row>
    <row r="883" spans="1:29" x14ac:dyDescent="0.2">
      <c r="A883" s="364"/>
      <c r="B883" s="364"/>
      <c r="C883" s="165"/>
      <c r="D883" s="165"/>
      <c r="E883" s="165"/>
      <c r="F883" s="195"/>
      <c r="G883" s="165"/>
      <c r="H883" s="165"/>
      <c r="I883" s="165"/>
      <c r="J883" s="165"/>
      <c r="K883" s="77"/>
      <c r="L883" s="77"/>
      <c r="M883" s="82"/>
      <c r="N883" s="196">
        <f>VLOOKUP(M883,'Supporting Documentation'!$A$4:$J$566,10,FALSE)</f>
        <v>0</v>
      </c>
      <c r="O883" s="51"/>
      <c r="P883" s="50"/>
      <c r="Q883" s="157">
        <f>IF(O883="",0,(O883/'PPF Application'!$T$7))</f>
        <v>0</v>
      </c>
      <c r="R883" s="52">
        <f>IF(M883="", 0, (N883/'PPF Application'!$T$7)*O883)</f>
        <v>0</v>
      </c>
      <c r="S883" s="135"/>
      <c r="U883" s="159">
        <f t="shared" si="112"/>
        <v>0</v>
      </c>
      <c r="V883" s="159">
        <f t="shared" si="105"/>
        <v>0</v>
      </c>
      <c r="W883" s="159">
        <f t="shared" si="106"/>
        <v>0</v>
      </c>
      <c r="X883" s="159">
        <f t="shared" si="107"/>
        <v>0</v>
      </c>
      <c r="Y883" s="159">
        <f t="shared" si="108"/>
        <v>0</v>
      </c>
      <c r="Z883" s="11">
        <f t="shared" si="109"/>
        <v>0</v>
      </c>
      <c r="AB883" s="23">
        <f t="shared" si="110"/>
        <v>0</v>
      </c>
      <c r="AC883" s="23">
        <f t="shared" si="111"/>
        <v>0</v>
      </c>
    </row>
    <row r="884" spans="1:29" x14ac:dyDescent="0.2">
      <c r="A884" s="364"/>
      <c r="B884" s="364"/>
      <c r="C884" s="165"/>
      <c r="D884" s="165"/>
      <c r="E884" s="165"/>
      <c r="F884" s="195"/>
      <c r="G884" s="165"/>
      <c r="H884" s="165"/>
      <c r="I884" s="165"/>
      <c r="J884" s="165"/>
      <c r="K884" s="77"/>
      <c r="L884" s="77"/>
      <c r="M884" s="82"/>
      <c r="N884" s="196">
        <f>VLOOKUP(M884,'Supporting Documentation'!$A$4:$J$566,10,FALSE)</f>
        <v>0</v>
      </c>
      <c r="O884" s="51"/>
      <c r="P884" s="50"/>
      <c r="Q884" s="157">
        <f>IF(O884="",0,(O884/'PPF Application'!$T$7))</f>
        <v>0</v>
      </c>
      <c r="R884" s="52">
        <f>IF(M884="", 0, (N884/'PPF Application'!$T$7)*O884)</f>
        <v>0</v>
      </c>
      <c r="S884" s="135"/>
      <c r="U884" s="159">
        <f t="shared" si="112"/>
        <v>0</v>
      </c>
      <c r="V884" s="159">
        <f t="shared" si="105"/>
        <v>0</v>
      </c>
      <c r="W884" s="159">
        <f t="shared" si="106"/>
        <v>0</v>
      </c>
      <c r="X884" s="159">
        <f t="shared" si="107"/>
        <v>0</v>
      </c>
      <c r="Y884" s="159">
        <f t="shared" si="108"/>
        <v>0</v>
      </c>
      <c r="Z884" s="11">
        <f t="shared" si="109"/>
        <v>0</v>
      </c>
      <c r="AB884" s="23">
        <f t="shared" si="110"/>
        <v>0</v>
      </c>
      <c r="AC884" s="23">
        <f t="shared" si="111"/>
        <v>0</v>
      </c>
    </row>
    <row r="885" spans="1:29" x14ac:dyDescent="0.2">
      <c r="A885" s="364"/>
      <c r="B885" s="364"/>
      <c r="C885" s="165"/>
      <c r="D885" s="165"/>
      <c r="E885" s="165"/>
      <c r="F885" s="195"/>
      <c r="G885" s="165"/>
      <c r="H885" s="165"/>
      <c r="I885" s="165"/>
      <c r="J885" s="165"/>
      <c r="K885" s="77"/>
      <c r="L885" s="77"/>
      <c r="M885" s="82"/>
      <c r="N885" s="196">
        <f>VLOOKUP(M885,'Supporting Documentation'!$A$4:$J$566,10,FALSE)</f>
        <v>0</v>
      </c>
      <c r="O885" s="51"/>
      <c r="P885" s="50"/>
      <c r="Q885" s="157">
        <f>IF(O885="",0,(O885/'PPF Application'!$T$7))</f>
        <v>0</v>
      </c>
      <c r="R885" s="52">
        <f>IF(M885="", 0, (N885/'PPF Application'!$T$7)*O885)</f>
        <v>0</v>
      </c>
      <c r="S885" s="135"/>
      <c r="U885" s="159">
        <f t="shared" si="112"/>
        <v>0</v>
      </c>
      <c r="V885" s="159">
        <f t="shared" si="105"/>
        <v>0</v>
      </c>
      <c r="W885" s="159">
        <f t="shared" si="106"/>
        <v>0</v>
      </c>
      <c r="X885" s="159">
        <f t="shared" si="107"/>
        <v>0</v>
      </c>
      <c r="Y885" s="159">
        <f t="shared" si="108"/>
        <v>0</v>
      </c>
      <c r="Z885" s="11">
        <f t="shared" si="109"/>
        <v>0</v>
      </c>
      <c r="AB885" s="23">
        <f t="shared" si="110"/>
        <v>0</v>
      </c>
      <c r="AC885" s="23">
        <f t="shared" si="111"/>
        <v>0</v>
      </c>
    </row>
    <row r="886" spans="1:29" x14ac:dyDescent="0.2">
      <c r="A886" s="364"/>
      <c r="B886" s="364"/>
      <c r="C886" s="165"/>
      <c r="D886" s="165"/>
      <c r="E886" s="165"/>
      <c r="F886" s="195"/>
      <c r="G886" s="165"/>
      <c r="H886" s="165"/>
      <c r="I886" s="165"/>
      <c r="J886" s="165"/>
      <c r="K886" s="77"/>
      <c r="L886" s="77"/>
      <c r="M886" s="82"/>
      <c r="N886" s="196">
        <f>VLOOKUP(M886,'Supporting Documentation'!$A$4:$J$566,10,FALSE)</f>
        <v>0</v>
      </c>
      <c r="O886" s="51"/>
      <c r="P886" s="50"/>
      <c r="Q886" s="157">
        <f>IF(O886="",0,(O886/'PPF Application'!$T$7))</f>
        <v>0</v>
      </c>
      <c r="R886" s="52">
        <f>IF(M886="", 0, (N886/'PPF Application'!$T$7)*O886)</f>
        <v>0</v>
      </c>
      <c r="S886" s="135"/>
      <c r="U886" s="159">
        <f t="shared" si="112"/>
        <v>0</v>
      </c>
      <c r="V886" s="159">
        <f t="shared" si="105"/>
        <v>0</v>
      </c>
      <c r="W886" s="159">
        <f t="shared" si="106"/>
        <v>0</v>
      </c>
      <c r="X886" s="159">
        <f t="shared" si="107"/>
        <v>0</v>
      </c>
      <c r="Y886" s="159">
        <f t="shared" si="108"/>
        <v>0</v>
      </c>
      <c r="Z886" s="11">
        <f t="shared" si="109"/>
        <v>0</v>
      </c>
      <c r="AB886" s="23">
        <f t="shared" si="110"/>
        <v>0</v>
      </c>
      <c r="AC886" s="23">
        <f t="shared" si="111"/>
        <v>0</v>
      </c>
    </row>
    <row r="887" spans="1:29" x14ac:dyDescent="0.2">
      <c r="A887" s="364"/>
      <c r="B887" s="364"/>
      <c r="C887" s="165"/>
      <c r="D887" s="165"/>
      <c r="E887" s="165"/>
      <c r="F887" s="195"/>
      <c r="G887" s="165"/>
      <c r="H887" s="165"/>
      <c r="I887" s="165"/>
      <c r="J887" s="165"/>
      <c r="K887" s="77"/>
      <c r="L887" s="77"/>
      <c r="M887" s="82"/>
      <c r="N887" s="196">
        <f>VLOOKUP(M887,'Supporting Documentation'!$A$4:$J$566,10,FALSE)</f>
        <v>0</v>
      </c>
      <c r="O887" s="51"/>
      <c r="P887" s="50"/>
      <c r="Q887" s="157">
        <f>IF(O887="",0,(O887/'PPF Application'!$T$7))</f>
        <v>0</v>
      </c>
      <c r="R887" s="52">
        <f>IF(M887="", 0, (N887/'PPF Application'!$T$7)*O887)</f>
        <v>0</v>
      </c>
      <c r="S887" s="135"/>
      <c r="U887" s="159">
        <f t="shared" si="112"/>
        <v>0</v>
      </c>
      <c r="V887" s="159">
        <f t="shared" si="105"/>
        <v>0</v>
      </c>
      <c r="W887" s="159">
        <f t="shared" si="106"/>
        <v>0</v>
      </c>
      <c r="X887" s="159">
        <f t="shared" si="107"/>
        <v>0</v>
      </c>
      <c r="Y887" s="159">
        <f t="shared" si="108"/>
        <v>0</v>
      </c>
      <c r="Z887" s="11">
        <f t="shared" si="109"/>
        <v>0</v>
      </c>
      <c r="AB887" s="23">
        <f t="shared" si="110"/>
        <v>0</v>
      </c>
      <c r="AC887" s="23">
        <f t="shared" si="111"/>
        <v>0</v>
      </c>
    </row>
    <row r="888" spans="1:29" x14ac:dyDescent="0.2">
      <c r="A888" s="364"/>
      <c r="B888" s="364"/>
      <c r="C888" s="165"/>
      <c r="D888" s="165"/>
      <c r="E888" s="165"/>
      <c r="F888" s="195"/>
      <c r="G888" s="165"/>
      <c r="H888" s="165"/>
      <c r="I888" s="165"/>
      <c r="J888" s="165"/>
      <c r="K888" s="77"/>
      <c r="L888" s="77"/>
      <c r="M888" s="82"/>
      <c r="N888" s="196">
        <f>VLOOKUP(M888,'Supporting Documentation'!$A$4:$J$566,10,FALSE)</f>
        <v>0</v>
      </c>
      <c r="O888" s="51"/>
      <c r="P888" s="50"/>
      <c r="Q888" s="157">
        <f>IF(O888="",0,(O888/'PPF Application'!$T$7))</f>
        <v>0</v>
      </c>
      <c r="R888" s="52">
        <f>IF(M888="", 0, (N888/'PPF Application'!$T$7)*O888)</f>
        <v>0</v>
      </c>
      <c r="S888" s="135"/>
      <c r="U888" s="159">
        <f t="shared" si="112"/>
        <v>0</v>
      </c>
      <c r="V888" s="159">
        <f t="shared" si="105"/>
        <v>0</v>
      </c>
      <c r="W888" s="159">
        <f t="shared" si="106"/>
        <v>0</v>
      </c>
      <c r="X888" s="159">
        <f t="shared" si="107"/>
        <v>0</v>
      </c>
      <c r="Y888" s="159">
        <f t="shared" si="108"/>
        <v>0</v>
      </c>
      <c r="Z888" s="11">
        <f t="shared" si="109"/>
        <v>0</v>
      </c>
      <c r="AB888" s="23">
        <f t="shared" si="110"/>
        <v>0</v>
      </c>
      <c r="AC888" s="23">
        <f t="shared" si="111"/>
        <v>0</v>
      </c>
    </row>
    <row r="889" spans="1:29" x14ac:dyDescent="0.2">
      <c r="A889" s="364"/>
      <c r="B889" s="364"/>
      <c r="C889" s="165"/>
      <c r="D889" s="165"/>
      <c r="E889" s="165"/>
      <c r="F889" s="195"/>
      <c r="G889" s="165"/>
      <c r="H889" s="165"/>
      <c r="I889" s="165"/>
      <c r="J889" s="165"/>
      <c r="K889" s="77"/>
      <c r="L889" s="77"/>
      <c r="M889" s="82"/>
      <c r="N889" s="196">
        <f>VLOOKUP(M889,'Supporting Documentation'!$A$4:$J$566,10,FALSE)</f>
        <v>0</v>
      </c>
      <c r="O889" s="51"/>
      <c r="P889" s="50"/>
      <c r="Q889" s="157">
        <f>IF(O889="",0,(O889/'PPF Application'!$T$7))</f>
        <v>0</v>
      </c>
      <c r="R889" s="52">
        <f>IF(M889="", 0, (N889/'PPF Application'!$T$7)*O889)</f>
        <v>0</v>
      </c>
      <c r="S889" s="135"/>
      <c r="U889" s="159">
        <f t="shared" si="112"/>
        <v>0</v>
      </c>
      <c r="V889" s="159">
        <f t="shared" si="105"/>
        <v>0</v>
      </c>
      <c r="W889" s="159">
        <f t="shared" si="106"/>
        <v>0</v>
      </c>
      <c r="X889" s="159">
        <f t="shared" si="107"/>
        <v>0</v>
      </c>
      <c r="Y889" s="159">
        <f t="shared" si="108"/>
        <v>0</v>
      </c>
      <c r="Z889" s="11">
        <f t="shared" si="109"/>
        <v>0</v>
      </c>
      <c r="AB889" s="23">
        <f t="shared" si="110"/>
        <v>0</v>
      </c>
      <c r="AC889" s="23">
        <f t="shared" si="111"/>
        <v>0</v>
      </c>
    </row>
    <row r="890" spans="1:29" x14ac:dyDescent="0.2">
      <c r="A890" s="364"/>
      <c r="B890" s="364"/>
      <c r="C890" s="165"/>
      <c r="D890" s="165"/>
      <c r="E890" s="165"/>
      <c r="F890" s="195"/>
      <c r="G890" s="165"/>
      <c r="H890" s="165"/>
      <c r="I890" s="165"/>
      <c r="J890" s="165"/>
      <c r="K890" s="77"/>
      <c r="L890" s="77"/>
      <c r="M890" s="82"/>
      <c r="N890" s="196">
        <f>VLOOKUP(M890,'Supporting Documentation'!$A$4:$J$566,10,FALSE)</f>
        <v>0</v>
      </c>
      <c r="O890" s="51"/>
      <c r="P890" s="50"/>
      <c r="Q890" s="157">
        <f>IF(O890="",0,(O890/'PPF Application'!$T$7))</f>
        <v>0</v>
      </c>
      <c r="R890" s="52">
        <f>IF(M890="", 0, (N890/'PPF Application'!$T$7)*O890)</f>
        <v>0</v>
      </c>
      <c r="S890" s="135"/>
      <c r="U890" s="159">
        <f t="shared" si="112"/>
        <v>0</v>
      </c>
      <c r="V890" s="159">
        <f t="shared" si="105"/>
        <v>0</v>
      </c>
      <c r="W890" s="159">
        <f t="shared" si="106"/>
        <v>0</v>
      </c>
      <c r="X890" s="159">
        <f t="shared" si="107"/>
        <v>0</v>
      </c>
      <c r="Y890" s="159">
        <f t="shared" si="108"/>
        <v>0</v>
      </c>
      <c r="Z890" s="11">
        <f t="shared" si="109"/>
        <v>0</v>
      </c>
      <c r="AB890" s="23">
        <f t="shared" si="110"/>
        <v>0</v>
      </c>
      <c r="AC890" s="23">
        <f t="shared" si="111"/>
        <v>0</v>
      </c>
    </row>
    <row r="891" spans="1:29" x14ac:dyDescent="0.2">
      <c r="A891" s="364"/>
      <c r="B891" s="364"/>
      <c r="C891" s="165"/>
      <c r="D891" s="165"/>
      <c r="E891" s="165"/>
      <c r="F891" s="195"/>
      <c r="G891" s="165"/>
      <c r="H891" s="165"/>
      <c r="I891" s="165"/>
      <c r="J891" s="165"/>
      <c r="K891" s="77"/>
      <c r="L891" s="77"/>
      <c r="M891" s="82"/>
      <c r="N891" s="196">
        <f>VLOOKUP(M891,'Supporting Documentation'!$A$4:$J$566,10,FALSE)</f>
        <v>0</v>
      </c>
      <c r="O891" s="51"/>
      <c r="P891" s="50"/>
      <c r="Q891" s="157">
        <f>IF(O891="",0,(O891/'PPF Application'!$T$7))</f>
        <v>0</v>
      </c>
      <c r="R891" s="52">
        <f>IF(M891="", 0, (N891/'PPF Application'!$T$7)*O891)</f>
        <v>0</v>
      </c>
      <c r="S891" s="135"/>
      <c r="U891" s="159">
        <f t="shared" si="112"/>
        <v>0</v>
      </c>
      <c r="V891" s="159">
        <f t="shared" si="105"/>
        <v>0</v>
      </c>
      <c r="W891" s="159">
        <f t="shared" si="106"/>
        <v>0</v>
      </c>
      <c r="X891" s="159">
        <f t="shared" si="107"/>
        <v>0</v>
      </c>
      <c r="Y891" s="159">
        <f t="shared" si="108"/>
        <v>0</v>
      </c>
      <c r="Z891" s="11">
        <f t="shared" si="109"/>
        <v>0</v>
      </c>
      <c r="AB891" s="23">
        <f t="shared" si="110"/>
        <v>0</v>
      </c>
      <c r="AC891" s="23">
        <f t="shared" si="111"/>
        <v>0</v>
      </c>
    </row>
    <row r="892" spans="1:29" x14ac:dyDescent="0.2">
      <c r="A892" s="364"/>
      <c r="B892" s="364"/>
      <c r="C892" s="165"/>
      <c r="D892" s="165"/>
      <c r="E892" s="165"/>
      <c r="F892" s="195"/>
      <c r="G892" s="165"/>
      <c r="H892" s="165"/>
      <c r="I892" s="165"/>
      <c r="J892" s="165"/>
      <c r="K892" s="77"/>
      <c r="L892" s="77"/>
      <c r="M892" s="82"/>
      <c r="N892" s="196">
        <f>VLOOKUP(M892,'Supporting Documentation'!$A$4:$J$566,10,FALSE)</f>
        <v>0</v>
      </c>
      <c r="O892" s="51"/>
      <c r="P892" s="50"/>
      <c r="Q892" s="157">
        <f>IF(O892="",0,(O892/'PPF Application'!$T$7))</f>
        <v>0</v>
      </c>
      <c r="R892" s="52">
        <f>IF(M892="", 0, (N892/'PPF Application'!$T$7)*O892)</f>
        <v>0</v>
      </c>
      <c r="S892" s="135"/>
      <c r="U892" s="159">
        <f t="shared" si="112"/>
        <v>0</v>
      </c>
      <c r="V892" s="159">
        <f t="shared" si="105"/>
        <v>0</v>
      </c>
      <c r="W892" s="159">
        <f t="shared" si="106"/>
        <v>0</v>
      </c>
      <c r="X892" s="159">
        <f t="shared" si="107"/>
        <v>0</v>
      </c>
      <c r="Y892" s="159">
        <f t="shared" si="108"/>
        <v>0</v>
      </c>
      <c r="Z892" s="11">
        <f t="shared" si="109"/>
        <v>0</v>
      </c>
      <c r="AB892" s="23">
        <f t="shared" si="110"/>
        <v>0</v>
      </c>
      <c r="AC892" s="23">
        <f t="shared" si="111"/>
        <v>0</v>
      </c>
    </row>
    <row r="893" spans="1:29" x14ac:dyDescent="0.2">
      <c r="A893" s="364"/>
      <c r="B893" s="364"/>
      <c r="C893" s="165"/>
      <c r="D893" s="165"/>
      <c r="E893" s="165"/>
      <c r="F893" s="195"/>
      <c r="G893" s="165"/>
      <c r="H893" s="165"/>
      <c r="I893" s="165"/>
      <c r="J893" s="165"/>
      <c r="K893" s="77"/>
      <c r="L893" s="77"/>
      <c r="M893" s="82"/>
      <c r="N893" s="196">
        <f>VLOOKUP(M893,'Supporting Documentation'!$A$4:$J$566,10,FALSE)</f>
        <v>0</v>
      </c>
      <c r="O893" s="51"/>
      <c r="P893" s="50"/>
      <c r="Q893" s="157">
        <f>IF(O893="",0,(O893/'PPF Application'!$T$7))</f>
        <v>0</v>
      </c>
      <c r="R893" s="52">
        <f>IF(M893="", 0, (N893/'PPF Application'!$T$7)*O893)</f>
        <v>0</v>
      </c>
      <c r="S893" s="135"/>
      <c r="U893" s="159">
        <f t="shared" si="112"/>
        <v>0</v>
      </c>
      <c r="V893" s="159">
        <f t="shared" si="105"/>
        <v>0</v>
      </c>
      <c r="W893" s="159">
        <f t="shared" si="106"/>
        <v>0</v>
      </c>
      <c r="X893" s="159">
        <f t="shared" si="107"/>
        <v>0</v>
      </c>
      <c r="Y893" s="159">
        <f t="shared" si="108"/>
        <v>0</v>
      </c>
      <c r="Z893" s="11">
        <f t="shared" si="109"/>
        <v>0</v>
      </c>
      <c r="AB893" s="23">
        <f t="shared" si="110"/>
        <v>0</v>
      </c>
      <c r="AC893" s="23">
        <f t="shared" si="111"/>
        <v>0</v>
      </c>
    </row>
    <row r="894" spans="1:29" x14ac:dyDescent="0.2">
      <c r="A894" s="364"/>
      <c r="B894" s="364"/>
      <c r="C894" s="165"/>
      <c r="D894" s="165"/>
      <c r="E894" s="165"/>
      <c r="F894" s="195"/>
      <c r="G894" s="165"/>
      <c r="H894" s="165"/>
      <c r="I894" s="165"/>
      <c r="J894" s="165"/>
      <c r="K894" s="77"/>
      <c r="L894" s="77"/>
      <c r="M894" s="82"/>
      <c r="N894" s="196">
        <f>VLOOKUP(M894,'Supporting Documentation'!$A$4:$J$566,10,FALSE)</f>
        <v>0</v>
      </c>
      <c r="O894" s="51"/>
      <c r="P894" s="50"/>
      <c r="Q894" s="157">
        <f>IF(O894="",0,(O894/'PPF Application'!$T$7))</f>
        <v>0</v>
      </c>
      <c r="R894" s="52">
        <f>IF(M894="", 0, (N894/'PPF Application'!$T$7)*O894)</f>
        <v>0</v>
      </c>
      <c r="S894" s="135"/>
      <c r="U894" s="159">
        <f t="shared" si="112"/>
        <v>0</v>
      </c>
      <c r="V894" s="159">
        <f t="shared" si="105"/>
        <v>0</v>
      </c>
      <c r="W894" s="159">
        <f t="shared" si="106"/>
        <v>0</v>
      </c>
      <c r="X894" s="159">
        <f t="shared" si="107"/>
        <v>0</v>
      </c>
      <c r="Y894" s="159">
        <f t="shared" si="108"/>
        <v>0</v>
      </c>
      <c r="Z894" s="11">
        <f t="shared" si="109"/>
        <v>0</v>
      </c>
      <c r="AB894" s="23">
        <f t="shared" si="110"/>
        <v>0</v>
      </c>
      <c r="AC894" s="23">
        <f t="shared" si="111"/>
        <v>0</v>
      </c>
    </row>
    <row r="895" spans="1:29" x14ac:dyDescent="0.2">
      <c r="A895" s="364"/>
      <c r="B895" s="364"/>
      <c r="C895" s="165"/>
      <c r="D895" s="165"/>
      <c r="E895" s="165"/>
      <c r="F895" s="195"/>
      <c r="G895" s="165"/>
      <c r="H895" s="165"/>
      <c r="I895" s="165"/>
      <c r="J895" s="165"/>
      <c r="K895" s="77"/>
      <c r="L895" s="77"/>
      <c r="M895" s="82"/>
      <c r="N895" s="196">
        <f>VLOOKUP(M895,'Supporting Documentation'!$A$4:$J$566,10,FALSE)</f>
        <v>0</v>
      </c>
      <c r="O895" s="51"/>
      <c r="P895" s="50"/>
      <c r="Q895" s="157">
        <f>IF(O895="",0,(O895/'PPF Application'!$T$7))</f>
        <v>0</v>
      </c>
      <c r="R895" s="52">
        <f>IF(M895="", 0, (N895/'PPF Application'!$T$7)*O895)</f>
        <v>0</v>
      </c>
      <c r="S895" s="135"/>
      <c r="U895" s="159">
        <f t="shared" si="112"/>
        <v>0</v>
      </c>
      <c r="V895" s="159">
        <f t="shared" si="105"/>
        <v>0</v>
      </c>
      <c r="W895" s="159">
        <f t="shared" si="106"/>
        <v>0</v>
      </c>
      <c r="X895" s="159">
        <f t="shared" si="107"/>
        <v>0</v>
      </c>
      <c r="Y895" s="159">
        <f t="shared" si="108"/>
        <v>0</v>
      </c>
      <c r="Z895" s="11">
        <f t="shared" si="109"/>
        <v>0</v>
      </c>
      <c r="AB895" s="23">
        <f t="shared" si="110"/>
        <v>0</v>
      </c>
      <c r="AC895" s="23">
        <f t="shared" si="111"/>
        <v>0</v>
      </c>
    </row>
    <row r="896" spans="1:29" x14ac:dyDescent="0.2">
      <c r="A896" s="364"/>
      <c r="B896" s="364"/>
      <c r="C896" s="165"/>
      <c r="D896" s="165"/>
      <c r="E896" s="165"/>
      <c r="F896" s="195"/>
      <c r="G896" s="165"/>
      <c r="H896" s="165"/>
      <c r="I896" s="165"/>
      <c r="J896" s="165"/>
      <c r="K896" s="77"/>
      <c r="L896" s="77"/>
      <c r="M896" s="82"/>
      <c r="N896" s="196">
        <f>VLOOKUP(M896,'Supporting Documentation'!$A$4:$J$566,10,FALSE)</f>
        <v>0</v>
      </c>
      <c r="O896" s="51"/>
      <c r="P896" s="50"/>
      <c r="Q896" s="157">
        <f>IF(O896="",0,(O896/'PPF Application'!$T$7))</f>
        <v>0</v>
      </c>
      <c r="R896" s="52">
        <f>IF(M896="", 0, (N896/'PPF Application'!$T$7)*O896)</f>
        <v>0</v>
      </c>
      <c r="S896" s="135"/>
      <c r="U896" s="159">
        <f t="shared" si="112"/>
        <v>0</v>
      </c>
      <c r="V896" s="159">
        <f t="shared" si="105"/>
        <v>0</v>
      </c>
      <c r="W896" s="159">
        <f t="shared" si="106"/>
        <v>0</v>
      </c>
      <c r="X896" s="159">
        <f t="shared" si="107"/>
        <v>0</v>
      </c>
      <c r="Y896" s="159">
        <f t="shared" si="108"/>
        <v>0</v>
      </c>
      <c r="Z896" s="11">
        <f t="shared" si="109"/>
        <v>0</v>
      </c>
      <c r="AB896" s="23">
        <f t="shared" si="110"/>
        <v>0</v>
      </c>
      <c r="AC896" s="23">
        <f t="shared" si="111"/>
        <v>0</v>
      </c>
    </row>
    <row r="897" spans="1:29" x14ac:dyDescent="0.2">
      <c r="A897" s="364"/>
      <c r="B897" s="364"/>
      <c r="C897" s="165"/>
      <c r="D897" s="165"/>
      <c r="E897" s="165"/>
      <c r="F897" s="195"/>
      <c r="G897" s="165"/>
      <c r="H897" s="165"/>
      <c r="I897" s="165"/>
      <c r="J897" s="165"/>
      <c r="K897" s="77"/>
      <c r="L897" s="77"/>
      <c r="M897" s="82"/>
      <c r="N897" s="196">
        <f>VLOOKUP(M897,'Supporting Documentation'!$A$4:$J$566,10,FALSE)</f>
        <v>0</v>
      </c>
      <c r="O897" s="51"/>
      <c r="P897" s="50"/>
      <c r="Q897" s="157">
        <f>IF(O897="",0,(O897/'PPF Application'!$T$7))</f>
        <v>0</v>
      </c>
      <c r="R897" s="52">
        <f>IF(M897="", 0, (N897/'PPF Application'!$T$7)*O897)</f>
        <v>0</v>
      </c>
      <c r="S897" s="135"/>
      <c r="U897" s="159">
        <f t="shared" si="112"/>
        <v>0</v>
      </c>
      <c r="V897" s="159">
        <f t="shared" si="105"/>
        <v>0</v>
      </c>
      <c r="W897" s="159">
        <f t="shared" si="106"/>
        <v>0</v>
      </c>
      <c r="X897" s="159">
        <f t="shared" si="107"/>
        <v>0</v>
      </c>
      <c r="Y897" s="159">
        <f t="shared" si="108"/>
        <v>0</v>
      </c>
      <c r="Z897" s="11">
        <f t="shared" si="109"/>
        <v>0</v>
      </c>
      <c r="AB897" s="23">
        <f t="shared" si="110"/>
        <v>0</v>
      </c>
      <c r="AC897" s="23">
        <f t="shared" si="111"/>
        <v>0</v>
      </c>
    </row>
    <row r="898" spans="1:29" x14ac:dyDescent="0.2">
      <c r="A898" s="364"/>
      <c r="B898" s="364"/>
      <c r="C898" s="165"/>
      <c r="D898" s="165"/>
      <c r="E898" s="165"/>
      <c r="F898" s="195"/>
      <c r="G898" s="165"/>
      <c r="H898" s="165"/>
      <c r="I898" s="165"/>
      <c r="J898" s="165"/>
      <c r="K898" s="77"/>
      <c r="L898" s="77"/>
      <c r="M898" s="82"/>
      <c r="N898" s="196">
        <f>VLOOKUP(M898,'Supporting Documentation'!$A$4:$J$566,10,FALSE)</f>
        <v>0</v>
      </c>
      <c r="O898" s="51"/>
      <c r="P898" s="50"/>
      <c r="Q898" s="157">
        <f>IF(O898="",0,(O898/'PPF Application'!$T$7))</f>
        <v>0</v>
      </c>
      <c r="R898" s="52">
        <f>IF(M898="", 0, (N898/'PPF Application'!$T$7)*O898)</f>
        <v>0</v>
      </c>
      <c r="S898" s="135"/>
      <c r="U898" s="159">
        <f t="shared" si="112"/>
        <v>0</v>
      </c>
      <c r="V898" s="159">
        <f t="shared" si="105"/>
        <v>0</v>
      </c>
      <c r="W898" s="159">
        <f t="shared" si="106"/>
        <v>0</v>
      </c>
      <c r="X898" s="159">
        <f t="shared" si="107"/>
        <v>0</v>
      </c>
      <c r="Y898" s="159">
        <f t="shared" si="108"/>
        <v>0</v>
      </c>
      <c r="Z898" s="11">
        <f t="shared" si="109"/>
        <v>0</v>
      </c>
      <c r="AB898" s="23">
        <f t="shared" si="110"/>
        <v>0</v>
      </c>
      <c r="AC898" s="23">
        <f t="shared" si="111"/>
        <v>0</v>
      </c>
    </row>
    <row r="899" spans="1:29" x14ac:dyDescent="0.2">
      <c r="A899" s="364"/>
      <c r="B899" s="364"/>
      <c r="C899" s="165"/>
      <c r="D899" s="165"/>
      <c r="E899" s="165"/>
      <c r="F899" s="195"/>
      <c r="G899" s="165"/>
      <c r="H899" s="165"/>
      <c r="I899" s="165"/>
      <c r="J899" s="165"/>
      <c r="K899" s="77"/>
      <c r="L899" s="77"/>
      <c r="M899" s="82"/>
      <c r="N899" s="196">
        <f>VLOOKUP(M899,'Supporting Documentation'!$A$4:$J$566,10,FALSE)</f>
        <v>0</v>
      </c>
      <c r="O899" s="51"/>
      <c r="P899" s="50"/>
      <c r="Q899" s="157">
        <f>IF(O899="",0,(O899/'PPF Application'!$T$7))</f>
        <v>0</v>
      </c>
      <c r="R899" s="52">
        <f>IF(M899="", 0, (N899/'PPF Application'!$T$7)*O899)</f>
        <v>0</v>
      </c>
      <c r="S899" s="135"/>
      <c r="U899" s="159">
        <f t="shared" si="112"/>
        <v>0</v>
      </c>
      <c r="V899" s="159">
        <f t="shared" si="105"/>
        <v>0</v>
      </c>
      <c r="W899" s="159">
        <f t="shared" si="106"/>
        <v>0</v>
      </c>
      <c r="X899" s="159">
        <f t="shared" si="107"/>
        <v>0</v>
      </c>
      <c r="Y899" s="159">
        <f t="shared" si="108"/>
        <v>0</v>
      </c>
      <c r="Z899" s="11">
        <f t="shared" si="109"/>
        <v>0</v>
      </c>
      <c r="AB899" s="23">
        <f t="shared" si="110"/>
        <v>0</v>
      </c>
      <c r="AC899" s="23">
        <f t="shared" si="111"/>
        <v>0</v>
      </c>
    </row>
    <row r="900" spans="1:29" x14ac:dyDescent="0.2">
      <c r="A900" s="364"/>
      <c r="B900" s="364"/>
      <c r="C900" s="165"/>
      <c r="D900" s="165"/>
      <c r="E900" s="165"/>
      <c r="F900" s="195"/>
      <c r="G900" s="165"/>
      <c r="H900" s="165"/>
      <c r="I900" s="165"/>
      <c r="J900" s="165"/>
      <c r="K900" s="77"/>
      <c r="L900" s="77"/>
      <c r="M900" s="82"/>
      <c r="N900" s="196">
        <f>VLOOKUP(M900,'Supporting Documentation'!$A$4:$J$566,10,FALSE)</f>
        <v>0</v>
      </c>
      <c r="O900" s="51"/>
      <c r="P900" s="50"/>
      <c r="Q900" s="157">
        <f>IF(O900="",0,(O900/'PPF Application'!$T$7))</f>
        <v>0</v>
      </c>
      <c r="R900" s="52">
        <f>IF(M900="", 0, (N900/'PPF Application'!$T$7)*O900)</f>
        <v>0</v>
      </c>
      <c r="S900" s="135"/>
      <c r="U900" s="159">
        <f t="shared" si="112"/>
        <v>0</v>
      </c>
      <c r="V900" s="159">
        <f t="shared" si="105"/>
        <v>0</v>
      </c>
      <c r="W900" s="159">
        <f t="shared" si="106"/>
        <v>0</v>
      </c>
      <c r="X900" s="159">
        <f t="shared" si="107"/>
        <v>0</v>
      </c>
      <c r="Y900" s="159">
        <f t="shared" si="108"/>
        <v>0</v>
      </c>
      <c r="Z900" s="11">
        <f t="shared" si="109"/>
        <v>0</v>
      </c>
      <c r="AB900" s="23">
        <f t="shared" si="110"/>
        <v>0</v>
      </c>
      <c r="AC900" s="23">
        <f t="shared" si="111"/>
        <v>0</v>
      </c>
    </row>
    <row r="901" spans="1:29" x14ac:dyDescent="0.2">
      <c r="A901" s="364"/>
      <c r="B901" s="364"/>
      <c r="C901" s="165"/>
      <c r="D901" s="165"/>
      <c r="E901" s="165"/>
      <c r="F901" s="195"/>
      <c r="G901" s="165"/>
      <c r="H901" s="165"/>
      <c r="I901" s="165"/>
      <c r="J901" s="165"/>
      <c r="K901" s="77"/>
      <c r="L901" s="77"/>
      <c r="M901" s="82"/>
      <c r="N901" s="196">
        <f>VLOOKUP(M901,'Supporting Documentation'!$A$4:$J$566,10,FALSE)</f>
        <v>0</v>
      </c>
      <c r="O901" s="51"/>
      <c r="P901" s="50"/>
      <c r="Q901" s="157">
        <f>IF(O901="",0,(O901/'PPF Application'!$T$7))</f>
        <v>0</v>
      </c>
      <c r="R901" s="52">
        <f>IF(M901="", 0, (N901/'PPF Application'!$T$7)*O901)</f>
        <v>0</v>
      </c>
      <c r="S901" s="135"/>
      <c r="U901" s="159">
        <f t="shared" si="112"/>
        <v>0</v>
      </c>
      <c r="V901" s="159">
        <f t="shared" si="105"/>
        <v>0</v>
      </c>
      <c r="W901" s="159">
        <f t="shared" si="106"/>
        <v>0</v>
      </c>
      <c r="X901" s="159">
        <f t="shared" si="107"/>
        <v>0</v>
      </c>
      <c r="Y901" s="159">
        <f t="shared" si="108"/>
        <v>0</v>
      </c>
      <c r="Z901" s="11">
        <f t="shared" si="109"/>
        <v>0</v>
      </c>
      <c r="AB901" s="23">
        <f t="shared" si="110"/>
        <v>0</v>
      </c>
      <c r="AC901" s="23">
        <f t="shared" si="111"/>
        <v>0</v>
      </c>
    </row>
    <row r="902" spans="1:29" x14ac:dyDescent="0.2">
      <c r="A902" s="364"/>
      <c r="B902" s="364"/>
      <c r="C902" s="165"/>
      <c r="D902" s="165"/>
      <c r="E902" s="165"/>
      <c r="F902" s="195"/>
      <c r="G902" s="165"/>
      <c r="H902" s="165"/>
      <c r="I902" s="165"/>
      <c r="J902" s="165"/>
      <c r="K902" s="77"/>
      <c r="L902" s="77"/>
      <c r="M902" s="82"/>
      <c r="N902" s="196">
        <f>VLOOKUP(M902,'Supporting Documentation'!$A$4:$J$566,10,FALSE)</f>
        <v>0</v>
      </c>
      <c r="O902" s="51"/>
      <c r="P902" s="50"/>
      <c r="Q902" s="157">
        <f>IF(O902="",0,(O902/'PPF Application'!$T$7))</f>
        <v>0</v>
      </c>
      <c r="R902" s="52">
        <f>IF(M902="", 0, (N902/'PPF Application'!$T$7)*O902)</f>
        <v>0</v>
      </c>
      <c r="S902" s="135"/>
      <c r="U902" s="159">
        <f t="shared" si="112"/>
        <v>0</v>
      </c>
      <c r="V902" s="159">
        <f t="shared" ref="V902:V965" si="113">IF(AND(C902="x",G902="x"),1,0)</f>
        <v>0</v>
      </c>
      <c r="W902" s="159">
        <f t="shared" ref="W902:W965" si="114">IF(AND(D902="x",G902="x"),1,0)</f>
        <v>0</v>
      </c>
      <c r="X902" s="159">
        <f t="shared" ref="X902:X965" si="115">IF(AND(E902="x",G902="x"),1,0)</f>
        <v>0</v>
      </c>
      <c r="Y902" s="159">
        <f t="shared" ref="Y902:Y965" si="116">IF(OR(M902="UNK",M902="TPR",M902="ORP",M902="INC",M902="OTS"),1,0)</f>
        <v>0</v>
      </c>
      <c r="Z902" s="11">
        <f t="shared" ref="Z902:Z965" si="117">IF((AND(AND(AND(K902&lt;=$AA$5,L902&gt;=$AA$5,K902&lt;&gt;"",G902&lt;&gt;"")))),1,0)</f>
        <v>0</v>
      </c>
      <c r="AB902" s="23">
        <f t="shared" ref="AB902:AB965" si="118">IF(H902="x",Q902,0)</f>
        <v>0</v>
      </c>
      <c r="AC902" s="23">
        <f t="shared" ref="AC902:AC965" si="119">IF(P902="x", Q902, 0)</f>
        <v>0</v>
      </c>
    </row>
    <row r="903" spans="1:29" x14ac:dyDescent="0.2">
      <c r="A903" s="364"/>
      <c r="B903" s="364"/>
      <c r="C903" s="165"/>
      <c r="D903" s="165"/>
      <c r="E903" s="165"/>
      <c r="F903" s="195"/>
      <c r="G903" s="165"/>
      <c r="H903" s="165"/>
      <c r="I903" s="165"/>
      <c r="J903" s="165"/>
      <c r="K903" s="77"/>
      <c r="L903" s="77"/>
      <c r="M903" s="82"/>
      <c r="N903" s="196">
        <f>VLOOKUP(M903,'Supporting Documentation'!$A$4:$J$566,10,FALSE)</f>
        <v>0</v>
      </c>
      <c r="O903" s="51"/>
      <c r="P903" s="50"/>
      <c r="Q903" s="157">
        <f>IF(O903="",0,(O903/'PPF Application'!$T$7))</f>
        <v>0</v>
      </c>
      <c r="R903" s="52">
        <f>IF(M903="", 0, (N903/'PPF Application'!$T$7)*O903)</f>
        <v>0</v>
      </c>
      <c r="S903" s="135"/>
      <c r="U903" s="159">
        <f t="shared" ref="U903:U966" si="120">IF(AND(A903="x",G903="x"),1,0)</f>
        <v>0</v>
      </c>
      <c r="V903" s="159">
        <f t="shared" si="113"/>
        <v>0</v>
      </c>
      <c r="W903" s="159">
        <f t="shared" si="114"/>
        <v>0</v>
      </c>
      <c r="X903" s="159">
        <f t="shared" si="115"/>
        <v>0</v>
      </c>
      <c r="Y903" s="159">
        <f t="shared" si="116"/>
        <v>0</v>
      </c>
      <c r="Z903" s="11">
        <f t="shared" si="117"/>
        <v>0</v>
      </c>
      <c r="AB903" s="23">
        <f t="shared" si="118"/>
        <v>0</v>
      </c>
      <c r="AC903" s="23">
        <f t="shared" si="119"/>
        <v>0</v>
      </c>
    </row>
    <row r="904" spans="1:29" x14ac:dyDescent="0.2">
      <c r="A904" s="364"/>
      <c r="B904" s="364"/>
      <c r="C904" s="165"/>
      <c r="D904" s="165"/>
      <c r="E904" s="165"/>
      <c r="F904" s="195"/>
      <c r="G904" s="165"/>
      <c r="H904" s="165"/>
      <c r="I904" s="165"/>
      <c r="J904" s="165"/>
      <c r="K904" s="77"/>
      <c r="L904" s="77"/>
      <c r="M904" s="82"/>
      <c r="N904" s="196">
        <f>VLOOKUP(M904,'Supporting Documentation'!$A$4:$J$566,10,FALSE)</f>
        <v>0</v>
      </c>
      <c r="O904" s="51"/>
      <c r="P904" s="50"/>
      <c r="Q904" s="157">
        <f>IF(O904="",0,(O904/'PPF Application'!$T$7))</f>
        <v>0</v>
      </c>
      <c r="R904" s="52">
        <f>IF(M904="", 0, (N904/'PPF Application'!$T$7)*O904)</f>
        <v>0</v>
      </c>
      <c r="S904" s="135"/>
      <c r="U904" s="159">
        <f t="shared" si="120"/>
        <v>0</v>
      </c>
      <c r="V904" s="159">
        <f t="shared" si="113"/>
        <v>0</v>
      </c>
      <c r="W904" s="159">
        <f t="shared" si="114"/>
        <v>0</v>
      </c>
      <c r="X904" s="159">
        <f t="shared" si="115"/>
        <v>0</v>
      </c>
      <c r="Y904" s="159">
        <f t="shared" si="116"/>
        <v>0</v>
      </c>
      <c r="Z904" s="11">
        <f t="shared" si="117"/>
        <v>0</v>
      </c>
      <c r="AB904" s="23">
        <f t="shared" si="118"/>
        <v>0</v>
      </c>
      <c r="AC904" s="23">
        <f t="shared" si="119"/>
        <v>0</v>
      </c>
    </row>
    <row r="905" spans="1:29" x14ac:dyDescent="0.2">
      <c r="A905" s="364"/>
      <c r="B905" s="364"/>
      <c r="C905" s="165"/>
      <c r="D905" s="165"/>
      <c r="E905" s="165"/>
      <c r="F905" s="195"/>
      <c r="G905" s="165"/>
      <c r="H905" s="165"/>
      <c r="I905" s="165"/>
      <c r="J905" s="165"/>
      <c r="K905" s="77"/>
      <c r="L905" s="77"/>
      <c r="M905" s="82"/>
      <c r="N905" s="196">
        <f>VLOOKUP(M905,'Supporting Documentation'!$A$4:$J$566,10,FALSE)</f>
        <v>0</v>
      </c>
      <c r="O905" s="51"/>
      <c r="P905" s="50"/>
      <c r="Q905" s="157">
        <f>IF(O905="",0,(O905/'PPF Application'!$T$7))</f>
        <v>0</v>
      </c>
      <c r="R905" s="52">
        <f>IF(M905="", 0, (N905/'PPF Application'!$T$7)*O905)</f>
        <v>0</v>
      </c>
      <c r="S905" s="135"/>
      <c r="U905" s="159">
        <f t="shared" si="120"/>
        <v>0</v>
      </c>
      <c r="V905" s="159">
        <f t="shared" si="113"/>
        <v>0</v>
      </c>
      <c r="W905" s="159">
        <f t="shared" si="114"/>
        <v>0</v>
      </c>
      <c r="X905" s="159">
        <f t="shared" si="115"/>
        <v>0</v>
      </c>
      <c r="Y905" s="159">
        <f t="shared" si="116"/>
        <v>0</v>
      </c>
      <c r="Z905" s="11">
        <f t="shared" si="117"/>
        <v>0</v>
      </c>
      <c r="AB905" s="23">
        <f t="shared" si="118"/>
        <v>0</v>
      </c>
      <c r="AC905" s="23">
        <f t="shared" si="119"/>
        <v>0</v>
      </c>
    </row>
    <row r="906" spans="1:29" x14ac:dyDescent="0.2">
      <c r="A906" s="364"/>
      <c r="B906" s="364"/>
      <c r="C906" s="165"/>
      <c r="D906" s="165"/>
      <c r="E906" s="165"/>
      <c r="F906" s="195"/>
      <c r="G906" s="165"/>
      <c r="H906" s="165"/>
      <c r="I906" s="165"/>
      <c r="J906" s="165"/>
      <c r="K906" s="77"/>
      <c r="L906" s="77"/>
      <c r="M906" s="82"/>
      <c r="N906" s="196">
        <f>VLOOKUP(M906,'Supporting Documentation'!$A$4:$J$566,10,FALSE)</f>
        <v>0</v>
      </c>
      <c r="O906" s="51"/>
      <c r="P906" s="50"/>
      <c r="Q906" s="157">
        <f>IF(O906="",0,(O906/'PPF Application'!$T$7))</f>
        <v>0</v>
      </c>
      <c r="R906" s="52">
        <f>IF(M906="", 0, (N906/'PPF Application'!$T$7)*O906)</f>
        <v>0</v>
      </c>
      <c r="S906" s="135"/>
      <c r="U906" s="159">
        <f t="shared" si="120"/>
        <v>0</v>
      </c>
      <c r="V906" s="159">
        <f t="shared" si="113"/>
        <v>0</v>
      </c>
      <c r="W906" s="159">
        <f t="shared" si="114"/>
        <v>0</v>
      </c>
      <c r="X906" s="159">
        <f t="shared" si="115"/>
        <v>0</v>
      </c>
      <c r="Y906" s="159">
        <f t="shared" si="116"/>
        <v>0</v>
      </c>
      <c r="Z906" s="11">
        <f t="shared" si="117"/>
        <v>0</v>
      </c>
      <c r="AB906" s="23">
        <f t="shared" si="118"/>
        <v>0</v>
      </c>
      <c r="AC906" s="23">
        <f t="shared" si="119"/>
        <v>0</v>
      </c>
    </row>
    <row r="907" spans="1:29" x14ac:dyDescent="0.2">
      <c r="A907" s="364"/>
      <c r="B907" s="364"/>
      <c r="C907" s="165"/>
      <c r="D907" s="165"/>
      <c r="E907" s="165"/>
      <c r="F907" s="195"/>
      <c r="G907" s="165"/>
      <c r="H907" s="165"/>
      <c r="I907" s="165"/>
      <c r="J907" s="165"/>
      <c r="K907" s="77"/>
      <c r="L907" s="77"/>
      <c r="M907" s="82"/>
      <c r="N907" s="196">
        <f>VLOOKUP(M907,'Supporting Documentation'!$A$4:$J$566,10,FALSE)</f>
        <v>0</v>
      </c>
      <c r="O907" s="51"/>
      <c r="P907" s="50"/>
      <c r="Q907" s="157">
        <f>IF(O907="",0,(O907/'PPF Application'!$T$7))</f>
        <v>0</v>
      </c>
      <c r="R907" s="52">
        <f>IF(M907="", 0, (N907/'PPF Application'!$T$7)*O907)</f>
        <v>0</v>
      </c>
      <c r="S907" s="135"/>
      <c r="U907" s="159">
        <f t="shared" si="120"/>
        <v>0</v>
      </c>
      <c r="V907" s="159">
        <f t="shared" si="113"/>
        <v>0</v>
      </c>
      <c r="W907" s="159">
        <f t="shared" si="114"/>
        <v>0</v>
      </c>
      <c r="X907" s="159">
        <f t="shared" si="115"/>
        <v>0</v>
      </c>
      <c r="Y907" s="159">
        <f t="shared" si="116"/>
        <v>0</v>
      </c>
      <c r="Z907" s="11">
        <f t="shared" si="117"/>
        <v>0</v>
      </c>
      <c r="AB907" s="23">
        <f t="shared" si="118"/>
        <v>0</v>
      </c>
      <c r="AC907" s="23">
        <f t="shared" si="119"/>
        <v>0</v>
      </c>
    </row>
    <row r="908" spans="1:29" x14ac:dyDescent="0.2">
      <c r="A908" s="364"/>
      <c r="B908" s="364"/>
      <c r="C908" s="165"/>
      <c r="D908" s="165"/>
      <c r="E908" s="165"/>
      <c r="F908" s="195"/>
      <c r="G908" s="165"/>
      <c r="H908" s="165"/>
      <c r="I908" s="165"/>
      <c r="J908" s="165"/>
      <c r="K908" s="77"/>
      <c r="L908" s="77"/>
      <c r="M908" s="82"/>
      <c r="N908" s="196">
        <f>VLOOKUP(M908,'Supporting Documentation'!$A$4:$J$566,10,FALSE)</f>
        <v>0</v>
      </c>
      <c r="O908" s="51"/>
      <c r="P908" s="50"/>
      <c r="Q908" s="157">
        <f>IF(O908="",0,(O908/'PPF Application'!$T$7))</f>
        <v>0</v>
      </c>
      <c r="R908" s="52">
        <f>IF(M908="", 0, (N908/'PPF Application'!$T$7)*O908)</f>
        <v>0</v>
      </c>
      <c r="S908" s="135"/>
      <c r="U908" s="159">
        <f t="shared" si="120"/>
        <v>0</v>
      </c>
      <c r="V908" s="159">
        <f t="shared" si="113"/>
        <v>0</v>
      </c>
      <c r="W908" s="159">
        <f t="shared" si="114"/>
        <v>0</v>
      </c>
      <c r="X908" s="159">
        <f t="shared" si="115"/>
        <v>0</v>
      </c>
      <c r="Y908" s="159">
        <f t="shared" si="116"/>
        <v>0</v>
      </c>
      <c r="Z908" s="11">
        <f t="shared" si="117"/>
        <v>0</v>
      </c>
      <c r="AB908" s="23">
        <f t="shared" si="118"/>
        <v>0</v>
      </c>
      <c r="AC908" s="23">
        <f t="shared" si="119"/>
        <v>0</v>
      </c>
    </row>
    <row r="909" spans="1:29" x14ac:dyDescent="0.2">
      <c r="A909" s="364"/>
      <c r="B909" s="364"/>
      <c r="C909" s="165"/>
      <c r="D909" s="165"/>
      <c r="E909" s="165"/>
      <c r="F909" s="195"/>
      <c r="G909" s="165"/>
      <c r="H909" s="165"/>
      <c r="I909" s="165"/>
      <c r="J909" s="165"/>
      <c r="K909" s="77"/>
      <c r="L909" s="77"/>
      <c r="M909" s="82"/>
      <c r="N909" s="196">
        <f>VLOOKUP(M909,'Supporting Documentation'!$A$4:$J$566,10,FALSE)</f>
        <v>0</v>
      </c>
      <c r="O909" s="51"/>
      <c r="P909" s="50"/>
      <c r="Q909" s="157">
        <f>IF(O909="",0,(O909/'PPF Application'!$T$7))</f>
        <v>0</v>
      </c>
      <c r="R909" s="52">
        <f>IF(M909="", 0, (N909/'PPF Application'!$T$7)*O909)</f>
        <v>0</v>
      </c>
      <c r="S909" s="135"/>
      <c r="U909" s="159">
        <f t="shared" si="120"/>
        <v>0</v>
      </c>
      <c r="V909" s="159">
        <f t="shared" si="113"/>
        <v>0</v>
      </c>
      <c r="W909" s="159">
        <f t="shared" si="114"/>
        <v>0</v>
      </c>
      <c r="X909" s="159">
        <f t="shared" si="115"/>
        <v>0</v>
      </c>
      <c r="Y909" s="159">
        <f t="shared" si="116"/>
        <v>0</v>
      </c>
      <c r="Z909" s="11">
        <f t="shared" si="117"/>
        <v>0</v>
      </c>
      <c r="AB909" s="23">
        <f t="shared" si="118"/>
        <v>0</v>
      </c>
      <c r="AC909" s="23">
        <f t="shared" si="119"/>
        <v>0</v>
      </c>
    </row>
    <row r="910" spans="1:29" x14ac:dyDescent="0.2">
      <c r="A910" s="364"/>
      <c r="B910" s="364"/>
      <c r="C910" s="165"/>
      <c r="D910" s="165"/>
      <c r="E910" s="165"/>
      <c r="F910" s="195"/>
      <c r="G910" s="165"/>
      <c r="H910" s="165"/>
      <c r="I910" s="165"/>
      <c r="J910" s="165"/>
      <c r="K910" s="77"/>
      <c r="L910" s="77"/>
      <c r="M910" s="82"/>
      <c r="N910" s="196">
        <f>VLOOKUP(M910,'Supporting Documentation'!$A$4:$J$566,10,FALSE)</f>
        <v>0</v>
      </c>
      <c r="O910" s="51"/>
      <c r="P910" s="50"/>
      <c r="Q910" s="157">
        <f>IF(O910="",0,(O910/'PPF Application'!$T$7))</f>
        <v>0</v>
      </c>
      <c r="R910" s="52">
        <f>IF(M910="", 0, (N910/'PPF Application'!$T$7)*O910)</f>
        <v>0</v>
      </c>
      <c r="S910" s="135"/>
      <c r="U910" s="159">
        <f t="shared" si="120"/>
        <v>0</v>
      </c>
      <c r="V910" s="159">
        <f t="shared" si="113"/>
        <v>0</v>
      </c>
      <c r="W910" s="159">
        <f t="shared" si="114"/>
        <v>0</v>
      </c>
      <c r="X910" s="159">
        <f t="shared" si="115"/>
        <v>0</v>
      </c>
      <c r="Y910" s="159">
        <f t="shared" si="116"/>
        <v>0</v>
      </c>
      <c r="Z910" s="11">
        <f t="shared" si="117"/>
        <v>0</v>
      </c>
      <c r="AB910" s="23">
        <f t="shared" si="118"/>
        <v>0</v>
      </c>
      <c r="AC910" s="23">
        <f t="shared" si="119"/>
        <v>0</v>
      </c>
    </row>
    <row r="911" spans="1:29" x14ac:dyDescent="0.2">
      <c r="A911" s="364"/>
      <c r="B911" s="364"/>
      <c r="C911" s="165"/>
      <c r="D911" s="165"/>
      <c r="E911" s="165"/>
      <c r="F911" s="195"/>
      <c r="G911" s="165"/>
      <c r="H911" s="165"/>
      <c r="I911" s="165"/>
      <c r="J911" s="165"/>
      <c r="K911" s="77"/>
      <c r="L911" s="77"/>
      <c r="M911" s="82"/>
      <c r="N911" s="196">
        <f>VLOOKUP(M911,'Supporting Documentation'!$A$4:$J$566,10,FALSE)</f>
        <v>0</v>
      </c>
      <c r="O911" s="51"/>
      <c r="P911" s="50"/>
      <c r="Q911" s="157">
        <f>IF(O911="",0,(O911/'PPF Application'!$T$7))</f>
        <v>0</v>
      </c>
      <c r="R911" s="52">
        <f>IF(M911="", 0, (N911/'PPF Application'!$T$7)*O911)</f>
        <v>0</v>
      </c>
      <c r="S911" s="135"/>
      <c r="U911" s="159">
        <f t="shared" si="120"/>
        <v>0</v>
      </c>
      <c r="V911" s="159">
        <f t="shared" si="113"/>
        <v>0</v>
      </c>
      <c r="W911" s="159">
        <f t="shared" si="114"/>
        <v>0</v>
      </c>
      <c r="X911" s="159">
        <f t="shared" si="115"/>
        <v>0</v>
      </c>
      <c r="Y911" s="159">
        <f t="shared" si="116"/>
        <v>0</v>
      </c>
      <c r="Z911" s="11">
        <f t="shared" si="117"/>
        <v>0</v>
      </c>
      <c r="AB911" s="23">
        <f t="shared" si="118"/>
        <v>0</v>
      </c>
      <c r="AC911" s="23">
        <f t="shared" si="119"/>
        <v>0</v>
      </c>
    </row>
    <row r="912" spans="1:29" x14ac:dyDescent="0.2">
      <c r="A912" s="364"/>
      <c r="B912" s="364"/>
      <c r="C912" s="165"/>
      <c r="D912" s="165"/>
      <c r="E912" s="165"/>
      <c r="F912" s="195"/>
      <c r="G912" s="165"/>
      <c r="H912" s="165"/>
      <c r="I912" s="165"/>
      <c r="J912" s="165"/>
      <c r="K912" s="77"/>
      <c r="L912" s="77"/>
      <c r="M912" s="82"/>
      <c r="N912" s="196">
        <f>VLOOKUP(M912,'Supporting Documentation'!$A$4:$J$566,10,FALSE)</f>
        <v>0</v>
      </c>
      <c r="O912" s="51"/>
      <c r="P912" s="50"/>
      <c r="Q912" s="157">
        <f>IF(O912="",0,(O912/'PPF Application'!$T$7))</f>
        <v>0</v>
      </c>
      <c r="R912" s="52">
        <f>IF(M912="", 0, (N912/'PPF Application'!$T$7)*O912)</f>
        <v>0</v>
      </c>
      <c r="S912" s="135"/>
      <c r="U912" s="159">
        <f t="shared" si="120"/>
        <v>0</v>
      </c>
      <c r="V912" s="159">
        <f t="shared" si="113"/>
        <v>0</v>
      </c>
      <c r="W912" s="159">
        <f t="shared" si="114"/>
        <v>0</v>
      </c>
      <c r="X912" s="159">
        <f t="shared" si="115"/>
        <v>0</v>
      </c>
      <c r="Y912" s="159">
        <f t="shared" si="116"/>
        <v>0</v>
      </c>
      <c r="Z912" s="11">
        <f t="shared" si="117"/>
        <v>0</v>
      </c>
      <c r="AB912" s="23">
        <f t="shared" si="118"/>
        <v>0</v>
      </c>
      <c r="AC912" s="23">
        <f t="shared" si="119"/>
        <v>0</v>
      </c>
    </row>
    <row r="913" spans="1:29" x14ac:dyDescent="0.2">
      <c r="A913" s="364"/>
      <c r="B913" s="364"/>
      <c r="C913" s="165"/>
      <c r="D913" s="165"/>
      <c r="E913" s="165"/>
      <c r="F913" s="195"/>
      <c r="G913" s="165"/>
      <c r="H913" s="165"/>
      <c r="I913" s="165"/>
      <c r="J913" s="165"/>
      <c r="K913" s="77"/>
      <c r="L913" s="77"/>
      <c r="M913" s="82"/>
      <c r="N913" s="196">
        <f>VLOOKUP(M913,'Supporting Documentation'!$A$4:$J$566,10,FALSE)</f>
        <v>0</v>
      </c>
      <c r="O913" s="51"/>
      <c r="P913" s="50"/>
      <c r="Q913" s="157">
        <f>IF(O913="",0,(O913/'PPF Application'!$T$7))</f>
        <v>0</v>
      </c>
      <c r="R913" s="52">
        <f>IF(M913="", 0, (N913/'PPF Application'!$T$7)*O913)</f>
        <v>0</v>
      </c>
      <c r="S913" s="135"/>
      <c r="U913" s="159">
        <f t="shared" si="120"/>
        <v>0</v>
      </c>
      <c r="V913" s="159">
        <f t="shared" si="113"/>
        <v>0</v>
      </c>
      <c r="W913" s="159">
        <f t="shared" si="114"/>
        <v>0</v>
      </c>
      <c r="X913" s="159">
        <f t="shared" si="115"/>
        <v>0</v>
      </c>
      <c r="Y913" s="159">
        <f t="shared" si="116"/>
        <v>0</v>
      </c>
      <c r="Z913" s="11">
        <f t="shared" si="117"/>
        <v>0</v>
      </c>
      <c r="AB913" s="23">
        <f t="shared" si="118"/>
        <v>0</v>
      </c>
      <c r="AC913" s="23">
        <f t="shared" si="119"/>
        <v>0</v>
      </c>
    </row>
    <row r="914" spans="1:29" x14ac:dyDescent="0.2">
      <c r="A914" s="364"/>
      <c r="B914" s="364"/>
      <c r="C914" s="165"/>
      <c r="D914" s="165"/>
      <c r="E914" s="165"/>
      <c r="F914" s="195"/>
      <c r="G914" s="165"/>
      <c r="H914" s="165"/>
      <c r="I914" s="165"/>
      <c r="J914" s="165"/>
      <c r="K914" s="77"/>
      <c r="L914" s="77"/>
      <c r="M914" s="82"/>
      <c r="N914" s="196">
        <f>VLOOKUP(M914,'Supporting Documentation'!$A$4:$J$566,10,FALSE)</f>
        <v>0</v>
      </c>
      <c r="O914" s="51"/>
      <c r="P914" s="50"/>
      <c r="Q914" s="157">
        <f>IF(O914="",0,(O914/'PPF Application'!$T$7))</f>
        <v>0</v>
      </c>
      <c r="R914" s="52">
        <f>IF(M914="", 0, (N914/'PPF Application'!$T$7)*O914)</f>
        <v>0</v>
      </c>
      <c r="S914" s="135"/>
      <c r="U914" s="159">
        <f t="shared" si="120"/>
        <v>0</v>
      </c>
      <c r="V914" s="159">
        <f t="shared" si="113"/>
        <v>0</v>
      </c>
      <c r="W914" s="159">
        <f t="shared" si="114"/>
        <v>0</v>
      </c>
      <c r="X914" s="159">
        <f t="shared" si="115"/>
        <v>0</v>
      </c>
      <c r="Y914" s="159">
        <f t="shared" si="116"/>
        <v>0</v>
      </c>
      <c r="Z914" s="11">
        <f t="shared" si="117"/>
        <v>0</v>
      </c>
      <c r="AB914" s="23">
        <f t="shared" si="118"/>
        <v>0</v>
      </c>
      <c r="AC914" s="23">
        <f t="shared" si="119"/>
        <v>0</v>
      </c>
    </row>
    <row r="915" spans="1:29" x14ac:dyDescent="0.2">
      <c r="A915" s="364"/>
      <c r="B915" s="364"/>
      <c r="C915" s="165"/>
      <c r="D915" s="165"/>
      <c r="E915" s="165"/>
      <c r="F915" s="195"/>
      <c r="G915" s="165"/>
      <c r="H915" s="165"/>
      <c r="I915" s="165"/>
      <c r="J915" s="165"/>
      <c r="K915" s="77"/>
      <c r="L915" s="77"/>
      <c r="M915" s="82"/>
      <c r="N915" s="196">
        <f>VLOOKUP(M915,'Supporting Documentation'!$A$4:$J$566,10,FALSE)</f>
        <v>0</v>
      </c>
      <c r="O915" s="51"/>
      <c r="P915" s="50"/>
      <c r="Q915" s="157">
        <f>IF(O915="",0,(O915/'PPF Application'!$T$7))</f>
        <v>0</v>
      </c>
      <c r="R915" s="52">
        <f>IF(M915="", 0, (N915/'PPF Application'!$T$7)*O915)</f>
        <v>0</v>
      </c>
      <c r="S915" s="135"/>
      <c r="U915" s="159">
        <f t="shared" si="120"/>
        <v>0</v>
      </c>
      <c r="V915" s="159">
        <f t="shared" si="113"/>
        <v>0</v>
      </c>
      <c r="W915" s="159">
        <f t="shared" si="114"/>
        <v>0</v>
      </c>
      <c r="X915" s="159">
        <f t="shared" si="115"/>
        <v>0</v>
      </c>
      <c r="Y915" s="159">
        <f t="shared" si="116"/>
        <v>0</v>
      </c>
      <c r="Z915" s="11">
        <f t="shared" si="117"/>
        <v>0</v>
      </c>
      <c r="AB915" s="23">
        <f t="shared" si="118"/>
        <v>0</v>
      </c>
      <c r="AC915" s="23">
        <f t="shared" si="119"/>
        <v>0</v>
      </c>
    </row>
    <row r="916" spans="1:29" x14ac:dyDescent="0.2">
      <c r="A916" s="364"/>
      <c r="B916" s="364"/>
      <c r="C916" s="165"/>
      <c r="D916" s="165"/>
      <c r="E916" s="165"/>
      <c r="F916" s="195"/>
      <c r="G916" s="165"/>
      <c r="H916" s="165"/>
      <c r="I916" s="165"/>
      <c r="J916" s="165"/>
      <c r="K916" s="77"/>
      <c r="L916" s="77"/>
      <c r="M916" s="82"/>
      <c r="N916" s="196">
        <f>VLOOKUP(M916,'Supporting Documentation'!$A$4:$J$566,10,FALSE)</f>
        <v>0</v>
      </c>
      <c r="O916" s="51"/>
      <c r="P916" s="50"/>
      <c r="Q916" s="157">
        <f>IF(O916="",0,(O916/'PPF Application'!$T$7))</f>
        <v>0</v>
      </c>
      <c r="R916" s="52">
        <f>IF(M916="", 0, (N916/'PPF Application'!$T$7)*O916)</f>
        <v>0</v>
      </c>
      <c r="S916" s="135"/>
      <c r="U916" s="159">
        <f t="shared" si="120"/>
        <v>0</v>
      </c>
      <c r="V916" s="159">
        <f t="shared" si="113"/>
        <v>0</v>
      </c>
      <c r="W916" s="159">
        <f t="shared" si="114"/>
        <v>0</v>
      </c>
      <c r="X916" s="159">
        <f t="shared" si="115"/>
        <v>0</v>
      </c>
      <c r="Y916" s="159">
        <f t="shared" si="116"/>
        <v>0</v>
      </c>
      <c r="Z916" s="11">
        <f t="shared" si="117"/>
        <v>0</v>
      </c>
      <c r="AB916" s="23">
        <f t="shared" si="118"/>
        <v>0</v>
      </c>
      <c r="AC916" s="23">
        <f t="shared" si="119"/>
        <v>0</v>
      </c>
    </row>
    <row r="917" spans="1:29" x14ac:dyDescent="0.2">
      <c r="A917" s="364"/>
      <c r="B917" s="364"/>
      <c r="C917" s="165"/>
      <c r="D917" s="165"/>
      <c r="E917" s="165"/>
      <c r="F917" s="195"/>
      <c r="G917" s="165"/>
      <c r="H917" s="165"/>
      <c r="I917" s="165"/>
      <c r="J917" s="165"/>
      <c r="K917" s="77"/>
      <c r="L917" s="77"/>
      <c r="M917" s="82"/>
      <c r="N917" s="196">
        <f>VLOOKUP(M917,'Supporting Documentation'!$A$4:$J$566,10,FALSE)</f>
        <v>0</v>
      </c>
      <c r="O917" s="51"/>
      <c r="P917" s="50"/>
      <c r="Q917" s="157">
        <f>IF(O917="",0,(O917/'PPF Application'!$T$7))</f>
        <v>0</v>
      </c>
      <c r="R917" s="52">
        <f>IF(M917="", 0, (N917/'PPF Application'!$T$7)*O917)</f>
        <v>0</v>
      </c>
      <c r="S917" s="135"/>
      <c r="U917" s="159">
        <f t="shared" si="120"/>
        <v>0</v>
      </c>
      <c r="V917" s="159">
        <f t="shared" si="113"/>
        <v>0</v>
      </c>
      <c r="W917" s="159">
        <f t="shared" si="114"/>
        <v>0</v>
      </c>
      <c r="X917" s="159">
        <f t="shared" si="115"/>
        <v>0</v>
      </c>
      <c r="Y917" s="159">
        <f t="shared" si="116"/>
        <v>0</v>
      </c>
      <c r="Z917" s="11">
        <f t="shared" si="117"/>
        <v>0</v>
      </c>
      <c r="AB917" s="23">
        <f t="shared" si="118"/>
        <v>0</v>
      </c>
      <c r="AC917" s="23">
        <f t="shared" si="119"/>
        <v>0</v>
      </c>
    </row>
    <row r="918" spans="1:29" x14ac:dyDescent="0.2">
      <c r="A918" s="364"/>
      <c r="B918" s="364"/>
      <c r="C918" s="165"/>
      <c r="D918" s="165"/>
      <c r="E918" s="165"/>
      <c r="F918" s="195"/>
      <c r="G918" s="165"/>
      <c r="H918" s="165"/>
      <c r="I918" s="165"/>
      <c r="J918" s="165"/>
      <c r="K918" s="77"/>
      <c r="L918" s="77"/>
      <c r="M918" s="82"/>
      <c r="N918" s="196">
        <f>VLOOKUP(M918,'Supporting Documentation'!$A$4:$J$566,10,FALSE)</f>
        <v>0</v>
      </c>
      <c r="O918" s="51"/>
      <c r="P918" s="50"/>
      <c r="Q918" s="157">
        <f>IF(O918="",0,(O918/'PPF Application'!$T$7))</f>
        <v>0</v>
      </c>
      <c r="R918" s="52">
        <f>IF(M918="", 0, (N918/'PPF Application'!$T$7)*O918)</f>
        <v>0</v>
      </c>
      <c r="S918" s="135"/>
      <c r="U918" s="159">
        <f t="shared" si="120"/>
        <v>0</v>
      </c>
      <c r="V918" s="159">
        <f t="shared" si="113"/>
        <v>0</v>
      </c>
      <c r="W918" s="159">
        <f t="shared" si="114"/>
        <v>0</v>
      </c>
      <c r="X918" s="159">
        <f t="shared" si="115"/>
        <v>0</v>
      </c>
      <c r="Y918" s="159">
        <f t="shared" si="116"/>
        <v>0</v>
      </c>
      <c r="Z918" s="11">
        <f t="shared" si="117"/>
        <v>0</v>
      </c>
      <c r="AB918" s="23">
        <f t="shared" si="118"/>
        <v>0</v>
      </c>
      <c r="AC918" s="23">
        <f t="shared" si="119"/>
        <v>0</v>
      </c>
    </row>
    <row r="919" spans="1:29" x14ac:dyDescent="0.2">
      <c r="A919" s="364"/>
      <c r="B919" s="364"/>
      <c r="C919" s="165"/>
      <c r="D919" s="165"/>
      <c r="E919" s="165"/>
      <c r="F919" s="195"/>
      <c r="G919" s="165"/>
      <c r="H919" s="165"/>
      <c r="I919" s="165"/>
      <c r="J919" s="165"/>
      <c r="K919" s="77"/>
      <c r="L919" s="77"/>
      <c r="M919" s="82"/>
      <c r="N919" s="196">
        <f>VLOOKUP(M919,'Supporting Documentation'!$A$4:$J$566,10,FALSE)</f>
        <v>0</v>
      </c>
      <c r="O919" s="51"/>
      <c r="P919" s="50"/>
      <c r="Q919" s="157">
        <f>IF(O919="",0,(O919/'PPF Application'!$T$7))</f>
        <v>0</v>
      </c>
      <c r="R919" s="52">
        <f>IF(M919="", 0, (N919/'PPF Application'!$T$7)*O919)</f>
        <v>0</v>
      </c>
      <c r="S919" s="135"/>
      <c r="U919" s="159">
        <f t="shared" si="120"/>
        <v>0</v>
      </c>
      <c r="V919" s="159">
        <f t="shared" si="113"/>
        <v>0</v>
      </c>
      <c r="W919" s="159">
        <f t="shared" si="114"/>
        <v>0</v>
      </c>
      <c r="X919" s="159">
        <f t="shared" si="115"/>
        <v>0</v>
      </c>
      <c r="Y919" s="159">
        <f t="shared" si="116"/>
        <v>0</v>
      </c>
      <c r="Z919" s="11">
        <f t="shared" si="117"/>
        <v>0</v>
      </c>
      <c r="AB919" s="23">
        <f t="shared" si="118"/>
        <v>0</v>
      </c>
      <c r="AC919" s="23">
        <f t="shared" si="119"/>
        <v>0</v>
      </c>
    </row>
    <row r="920" spans="1:29" x14ac:dyDescent="0.2">
      <c r="A920" s="364"/>
      <c r="B920" s="364"/>
      <c r="C920" s="165"/>
      <c r="D920" s="165"/>
      <c r="E920" s="165"/>
      <c r="F920" s="195"/>
      <c r="G920" s="165"/>
      <c r="H920" s="165"/>
      <c r="I920" s="165"/>
      <c r="J920" s="165"/>
      <c r="K920" s="77"/>
      <c r="L920" s="77"/>
      <c r="M920" s="82"/>
      <c r="N920" s="196">
        <f>VLOOKUP(M920,'Supporting Documentation'!$A$4:$J$566,10,FALSE)</f>
        <v>0</v>
      </c>
      <c r="O920" s="51"/>
      <c r="P920" s="50"/>
      <c r="Q920" s="157">
        <f>IF(O920="",0,(O920/'PPF Application'!$T$7))</f>
        <v>0</v>
      </c>
      <c r="R920" s="52">
        <f>IF(M920="", 0, (N920/'PPF Application'!$T$7)*O920)</f>
        <v>0</v>
      </c>
      <c r="S920" s="135"/>
      <c r="U920" s="159">
        <f t="shared" si="120"/>
        <v>0</v>
      </c>
      <c r="V920" s="159">
        <f t="shared" si="113"/>
        <v>0</v>
      </c>
      <c r="W920" s="159">
        <f t="shared" si="114"/>
        <v>0</v>
      </c>
      <c r="X920" s="159">
        <f t="shared" si="115"/>
        <v>0</v>
      </c>
      <c r="Y920" s="159">
        <f t="shared" si="116"/>
        <v>0</v>
      </c>
      <c r="Z920" s="11">
        <f t="shared" si="117"/>
        <v>0</v>
      </c>
      <c r="AB920" s="23">
        <f t="shared" si="118"/>
        <v>0</v>
      </c>
      <c r="AC920" s="23">
        <f t="shared" si="119"/>
        <v>0</v>
      </c>
    </row>
    <row r="921" spans="1:29" x14ac:dyDescent="0.2">
      <c r="A921" s="364"/>
      <c r="B921" s="364"/>
      <c r="C921" s="165"/>
      <c r="D921" s="165"/>
      <c r="E921" s="165"/>
      <c r="F921" s="195"/>
      <c r="G921" s="165"/>
      <c r="H921" s="165"/>
      <c r="I921" s="165"/>
      <c r="J921" s="165"/>
      <c r="K921" s="77"/>
      <c r="L921" s="77"/>
      <c r="M921" s="82"/>
      <c r="N921" s="196">
        <f>VLOOKUP(M921,'Supporting Documentation'!$A$4:$J$566,10,FALSE)</f>
        <v>0</v>
      </c>
      <c r="O921" s="51"/>
      <c r="P921" s="50"/>
      <c r="Q921" s="157">
        <f>IF(O921="",0,(O921/'PPF Application'!$T$7))</f>
        <v>0</v>
      </c>
      <c r="R921" s="52">
        <f>IF(M921="", 0, (N921/'PPF Application'!$T$7)*O921)</f>
        <v>0</v>
      </c>
      <c r="S921" s="135"/>
      <c r="U921" s="159">
        <f t="shared" si="120"/>
        <v>0</v>
      </c>
      <c r="V921" s="159">
        <f t="shared" si="113"/>
        <v>0</v>
      </c>
      <c r="W921" s="159">
        <f t="shared" si="114"/>
        <v>0</v>
      </c>
      <c r="X921" s="159">
        <f t="shared" si="115"/>
        <v>0</v>
      </c>
      <c r="Y921" s="159">
        <f t="shared" si="116"/>
        <v>0</v>
      </c>
      <c r="Z921" s="11">
        <f t="shared" si="117"/>
        <v>0</v>
      </c>
      <c r="AB921" s="23">
        <f t="shared" si="118"/>
        <v>0</v>
      </c>
      <c r="AC921" s="23">
        <f t="shared" si="119"/>
        <v>0</v>
      </c>
    </row>
    <row r="922" spans="1:29" x14ac:dyDescent="0.2">
      <c r="A922" s="364"/>
      <c r="B922" s="364"/>
      <c r="C922" s="165"/>
      <c r="D922" s="165"/>
      <c r="E922" s="165"/>
      <c r="F922" s="195"/>
      <c r="G922" s="165"/>
      <c r="H922" s="165"/>
      <c r="I922" s="165"/>
      <c r="J922" s="165"/>
      <c r="K922" s="77"/>
      <c r="L922" s="77"/>
      <c r="M922" s="82"/>
      <c r="N922" s="196">
        <f>VLOOKUP(M922,'Supporting Documentation'!$A$4:$J$566,10,FALSE)</f>
        <v>0</v>
      </c>
      <c r="O922" s="51"/>
      <c r="P922" s="50"/>
      <c r="Q922" s="157">
        <f>IF(O922="",0,(O922/'PPF Application'!$T$7))</f>
        <v>0</v>
      </c>
      <c r="R922" s="52">
        <f>IF(M922="", 0, (N922/'PPF Application'!$T$7)*O922)</f>
        <v>0</v>
      </c>
      <c r="S922" s="135"/>
      <c r="U922" s="159">
        <f t="shared" si="120"/>
        <v>0</v>
      </c>
      <c r="V922" s="159">
        <f t="shared" si="113"/>
        <v>0</v>
      </c>
      <c r="W922" s="159">
        <f t="shared" si="114"/>
        <v>0</v>
      </c>
      <c r="X922" s="159">
        <f t="shared" si="115"/>
        <v>0</v>
      </c>
      <c r="Y922" s="159">
        <f t="shared" si="116"/>
        <v>0</v>
      </c>
      <c r="Z922" s="11">
        <f t="shared" si="117"/>
        <v>0</v>
      </c>
      <c r="AB922" s="23">
        <f t="shared" si="118"/>
        <v>0</v>
      </c>
      <c r="AC922" s="23">
        <f t="shared" si="119"/>
        <v>0</v>
      </c>
    </row>
    <row r="923" spans="1:29" x14ac:dyDescent="0.2">
      <c r="A923" s="364"/>
      <c r="B923" s="364"/>
      <c r="C923" s="165"/>
      <c r="D923" s="165"/>
      <c r="E923" s="165"/>
      <c r="F923" s="195"/>
      <c r="G923" s="165"/>
      <c r="H923" s="165"/>
      <c r="I923" s="165"/>
      <c r="J923" s="165"/>
      <c r="K923" s="77"/>
      <c r="L923" s="77"/>
      <c r="M923" s="82"/>
      <c r="N923" s="196">
        <f>VLOOKUP(M923,'Supporting Documentation'!$A$4:$J$566,10,FALSE)</f>
        <v>0</v>
      </c>
      <c r="O923" s="51"/>
      <c r="P923" s="50"/>
      <c r="Q923" s="157">
        <f>IF(O923="",0,(O923/'PPF Application'!$T$7))</f>
        <v>0</v>
      </c>
      <c r="R923" s="52">
        <f>IF(M923="", 0, (N923/'PPF Application'!$T$7)*O923)</f>
        <v>0</v>
      </c>
      <c r="S923" s="135"/>
      <c r="U923" s="159">
        <f t="shared" si="120"/>
        <v>0</v>
      </c>
      <c r="V923" s="159">
        <f t="shared" si="113"/>
        <v>0</v>
      </c>
      <c r="W923" s="159">
        <f t="shared" si="114"/>
        <v>0</v>
      </c>
      <c r="X923" s="159">
        <f t="shared" si="115"/>
        <v>0</v>
      </c>
      <c r="Y923" s="159">
        <f t="shared" si="116"/>
        <v>0</v>
      </c>
      <c r="Z923" s="11">
        <f t="shared" si="117"/>
        <v>0</v>
      </c>
      <c r="AB923" s="23">
        <f t="shared" si="118"/>
        <v>0</v>
      </c>
      <c r="AC923" s="23">
        <f t="shared" si="119"/>
        <v>0</v>
      </c>
    </row>
    <row r="924" spans="1:29" x14ac:dyDescent="0.2">
      <c r="A924" s="364"/>
      <c r="B924" s="364"/>
      <c r="C924" s="165"/>
      <c r="D924" s="165"/>
      <c r="E924" s="165"/>
      <c r="F924" s="195"/>
      <c r="G924" s="165"/>
      <c r="H924" s="165"/>
      <c r="I924" s="165"/>
      <c r="J924" s="165"/>
      <c r="K924" s="77"/>
      <c r="L924" s="77"/>
      <c r="M924" s="82"/>
      <c r="N924" s="196">
        <f>VLOOKUP(M924,'Supporting Documentation'!$A$4:$J$566,10,FALSE)</f>
        <v>0</v>
      </c>
      <c r="O924" s="51"/>
      <c r="P924" s="50"/>
      <c r="Q924" s="157">
        <f>IF(O924="",0,(O924/'PPF Application'!$T$7))</f>
        <v>0</v>
      </c>
      <c r="R924" s="52">
        <f>IF(M924="", 0, (N924/'PPF Application'!$T$7)*O924)</f>
        <v>0</v>
      </c>
      <c r="S924" s="135"/>
      <c r="U924" s="159">
        <f t="shared" si="120"/>
        <v>0</v>
      </c>
      <c r="V924" s="159">
        <f t="shared" si="113"/>
        <v>0</v>
      </c>
      <c r="W924" s="159">
        <f t="shared" si="114"/>
        <v>0</v>
      </c>
      <c r="X924" s="159">
        <f t="shared" si="115"/>
        <v>0</v>
      </c>
      <c r="Y924" s="159">
        <f t="shared" si="116"/>
        <v>0</v>
      </c>
      <c r="Z924" s="11">
        <f t="shared" si="117"/>
        <v>0</v>
      </c>
      <c r="AB924" s="23">
        <f t="shared" si="118"/>
        <v>0</v>
      </c>
      <c r="AC924" s="23">
        <f t="shared" si="119"/>
        <v>0</v>
      </c>
    </row>
    <row r="925" spans="1:29" x14ac:dyDescent="0.2">
      <c r="A925" s="364"/>
      <c r="B925" s="364"/>
      <c r="C925" s="165"/>
      <c r="D925" s="165"/>
      <c r="E925" s="165"/>
      <c r="F925" s="195"/>
      <c r="G925" s="165"/>
      <c r="H925" s="165"/>
      <c r="I925" s="165"/>
      <c r="J925" s="165"/>
      <c r="K925" s="77"/>
      <c r="L925" s="77"/>
      <c r="M925" s="82"/>
      <c r="N925" s="196">
        <f>VLOOKUP(M925,'Supporting Documentation'!$A$4:$J$566,10,FALSE)</f>
        <v>0</v>
      </c>
      <c r="O925" s="51"/>
      <c r="P925" s="50"/>
      <c r="Q925" s="157">
        <f>IF(O925="",0,(O925/'PPF Application'!$T$7))</f>
        <v>0</v>
      </c>
      <c r="R925" s="52">
        <f>IF(M925="", 0, (N925/'PPF Application'!$T$7)*O925)</f>
        <v>0</v>
      </c>
      <c r="S925" s="135"/>
      <c r="U925" s="159">
        <f t="shared" si="120"/>
        <v>0</v>
      </c>
      <c r="V925" s="159">
        <f t="shared" si="113"/>
        <v>0</v>
      </c>
      <c r="W925" s="159">
        <f t="shared" si="114"/>
        <v>0</v>
      </c>
      <c r="X925" s="159">
        <f t="shared" si="115"/>
        <v>0</v>
      </c>
      <c r="Y925" s="159">
        <f t="shared" si="116"/>
        <v>0</v>
      </c>
      <c r="Z925" s="11">
        <f t="shared" si="117"/>
        <v>0</v>
      </c>
      <c r="AB925" s="23">
        <f t="shared" si="118"/>
        <v>0</v>
      </c>
      <c r="AC925" s="23">
        <f t="shared" si="119"/>
        <v>0</v>
      </c>
    </row>
    <row r="926" spans="1:29" x14ac:dyDescent="0.2">
      <c r="A926" s="364"/>
      <c r="B926" s="364"/>
      <c r="C926" s="165"/>
      <c r="D926" s="165"/>
      <c r="E926" s="165"/>
      <c r="F926" s="195"/>
      <c r="G926" s="165"/>
      <c r="H926" s="165"/>
      <c r="I926" s="165"/>
      <c r="J926" s="165"/>
      <c r="K926" s="77"/>
      <c r="L926" s="77"/>
      <c r="M926" s="82"/>
      <c r="N926" s="196">
        <f>VLOOKUP(M926,'Supporting Documentation'!$A$4:$J$566,10,FALSE)</f>
        <v>0</v>
      </c>
      <c r="O926" s="51"/>
      <c r="P926" s="50"/>
      <c r="Q926" s="157">
        <f>IF(O926="",0,(O926/'PPF Application'!$T$7))</f>
        <v>0</v>
      </c>
      <c r="R926" s="52">
        <f>IF(M926="", 0, (N926/'PPF Application'!$T$7)*O926)</f>
        <v>0</v>
      </c>
      <c r="S926" s="135"/>
      <c r="U926" s="159">
        <f t="shared" si="120"/>
        <v>0</v>
      </c>
      <c r="V926" s="159">
        <f t="shared" si="113"/>
        <v>0</v>
      </c>
      <c r="W926" s="159">
        <f t="shared" si="114"/>
        <v>0</v>
      </c>
      <c r="X926" s="159">
        <f t="shared" si="115"/>
        <v>0</v>
      </c>
      <c r="Y926" s="159">
        <f t="shared" si="116"/>
        <v>0</v>
      </c>
      <c r="Z926" s="11">
        <f t="shared" si="117"/>
        <v>0</v>
      </c>
      <c r="AB926" s="23">
        <f t="shared" si="118"/>
        <v>0</v>
      </c>
      <c r="AC926" s="23">
        <f t="shared" si="119"/>
        <v>0</v>
      </c>
    </row>
    <row r="927" spans="1:29" x14ac:dyDescent="0.2">
      <c r="A927" s="364"/>
      <c r="B927" s="364"/>
      <c r="C927" s="165"/>
      <c r="D927" s="165"/>
      <c r="E927" s="165"/>
      <c r="F927" s="195"/>
      <c r="G927" s="165"/>
      <c r="H927" s="165"/>
      <c r="I927" s="165"/>
      <c r="J927" s="165"/>
      <c r="K927" s="77"/>
      <c r="L927" s="77"/>
      <c r="M927" s="82"/>
      <c r="N927" s="196">
        <f>VLOOKUP(M927,'Supporting Documentation'!$A$4:$J$566,10,FALSE)</f>
        <v>0</v>
      </c>
      <c r="O927" s="51"/>
      <c r="P927" s="50"/>
      <c r="Q927" s="157">
        <f>IF(O927="",0,(O927/'PPF Application'!$T$7))</f>
        <v>0</v>
      </c>
      <c r="R927" s="52">
        <f>IF(M927="", 0, (N927/'PPF Application'!$T$7)*O927)</f>
        <v>0</v>
      </c>
      <c r="S927" s="135"/>
      <c r="U927" s="159">
        <f t="shared" si="120"/>
        <v>0</v>
      </c>
      <c r="V927" s="159">
        <f t="shared" si="113"/>
        <v>0</v>
      </c>
      <c r="W927" s="159">
        <f t="shared" si="114"/>
        <v>0</v>
      </c>
      <c r="X927" s="159">
        <f t="shared" si="115"/>
        <v>0</v>
      </c>
      <c r="Y927" s="159">
        <f t="shared" si="116"/>
        <v>0</v>
      </c>
      <c r="Z927" s="11">
        <f t="shared" si="117"/>
        <v>0</v>
      </c>
      <c r="AB927" s="23">
        <f t="shared" si="118"/>
        <v>0</v>
      </c>
      <c r="AC927" s="23">
        <f t="shared" si="119"/>
        <v>0</v>
      </c>
    </row>
    <row r="928" spans="1:29" x14ac:dyDescent="0.2">
      <c r="A928" s="364"/>
      <c r="B928" s="364"/>
      <c r="C928" s="165"/>
      <c r="D928" s="165"/>
      <c r="E928" s="165"/>
      <c r="F928" s="195"/>
      <c r="G928" s="165"/>
      <c r="H928" s="165"/>
      <c r="I928" s="165"/>
      <c r="J928" s="165"/>
      <c r="K928" s="77"/>
      <c r="L928" s="77"/>
      <c r="M928" s="82"/>
      <c r="N928" s="196">
        <f>VLOOKUP(M928,'Supporting Documentation'!$A$4:$J$566,10,FALSE)</f>
        <v>0</v>
      </c>
      <c r="O928" s="51"/>
      <c r="P928" s="50"/>
      <c r="Q928" s="157">
        <f>IF(O928="",0,(O928/'PPF Application'!$T$7))</f>
        <v>0</v>
      </c>
      <c r="R928" s="52">
        <f>IF(M928="", 0, (N928/'PPF Application'!$T$7)*O928)</f>
        <v>0</v>
      </c>
      <c r="S928" s="135"/>
      <c r="U928" s="159">
        <f t="shared" si="120"/>
        <v>0</v>
      </c>
      <c r="V928" s="159">
        <f t="shared" si="113"/>
        <v>0</v>
      </c>
      <c r="W928" s="159">
        <f t="shared" si="114"/>
        <v>0</v>
      </c>
      <c r="X928" s="159">
        <f t="shared" si="115"/>
        <v>0</v>
      </c>
      <c r="Y928" s="159">
        <f t="shared" si="116"/>
        <v>0</v>
      </c>
      <c r="Z928" s="11">
        <f t="shared" si="117"/>
        <v>0</v>
      </c>
      <c r="AB928" s="23">
        <f t="shared" si="118"/>
        <v>0</v>
      </c>
      <c r="AC928" s="23">
        <f t="shared" si="119"/>
        <v>0</v>
      </c>
    </row>
    <row r="929" spans="1:29" x14ac:dyDescent="0.2">
      <c r="A929" s="364"/>
      <c r="B929" s="364"/>
      <c r="C929" s="165"/>
      <c r="D929" s="165"/>
      <c r="E929" s="165"/>
      <c r="F929" s="195"/>
      <c r="G929" s="165"/>
      <c r="H929" s="165"/>
      <c r="I929" s="165"/>
      <c r="J929" s="165"/>
      <c r="K929" s="77"/>
      <c r="L929" s="77"/>
      <c r="M929" s="82"/>
      <c r="N929" s="196">
        <f>VLOOKUP(M929,'Supporting Documentation'!$A$4:$J$566,10,FALSE)</f>
        <v>0</v>
      </c>
      <c r="O929" s="51"/>
      <c r="P929" s="50"/>
      <c r="Q929" s="157">
        <f>IF(O929="",0,(O929/'PPF Application'!$T$7))</f>
        <v>0</v>
      </c>
      <c r="R929" s="52">
        <f>IF(M929="", 0, (N929/'PPF Application'!$T$7)*O929)</f>
        <v>0</v>
      </c>
      <c r="S929" s="135"/>
      <c r="U929" s="159">
        <f t="shared" si="120"/>
        <v>0</v>
      </c>
      <c r="V929" s="159">
        <f t="shared" si="113"/>
        <v>0</v>
      </c>
      <c r="W929" s="159">
        <f t="shared" si="114"/>
        <v>0</v>
      </c>
      <c r="X929" s="159">
        <f t="shared" si="115"/>
        <v>0</v>
      </c>
      <c r="Y929" s="159">
        <f t="shared" si="116"/>
        <v>0</v>
      </c>
      <c r="Z929" s="11">
        <f t="shared" si="117"/>
        <v>0</v>
      </c>
      <c r="AB929" s="23">
        <f t="shared" si="118"/>
        <v>0</v>
      </c>
      <c r="AC929" s="23">
        <f t="shared" si="119"/>
        <v>0</v>
      </c>
    </row>
    <row r="930" spans="1:29" x14ac:dyDescent="0.2">
      <c r="A930" s="364"/>
      <c r="B930" s="364"/>
      <c r="C930" s="165"/>
      <c r="D930" s="165"/>
      <c r="E930" s="165"/>
      <c r="F930" s="195"/>
      <c r="G930" s="165"/>
      <c r="H930" s="165"/>
      <c r="I930" s="165"/>
      <c r="J930" s="165"/>
      <c r="K930" s="77"/>
      <c r="L930" s="77"/>
      <c r="M930" s="82"/>
      <c r="N930" s="196">
        <f>VLOOKUP(M930,'Supporting Documentation'!$A$4:$J$566,10,FALSE)</f>
        <v>0</v>
      </c>
      <c r="O930" s="51"/>
      <c r="P930" s="50"/>
      <c r="Q930" s="157">
        <f>IF(O930="",0,(O930/'PPF Application'!$T$7))</f>
        <v>0</v>
      </c>
      <c r="R930" s="52">
        <f>IF(M930="", 0, (N930/'PPF Application'!$T$7)*O930)</f>
        <v>0</v>
      </c>
      <c r="S930" s="135"/>
      <c r="U930" s="159">
        <f t="shared" si="120"/>
        <v>0</v>
      </c>
      <c r="V930" s="159">
        <f t="shared" si="113"/>
        <v>0</v>
      </c>
      <c r="W930" s="159">
        <f t="shared" si="114"/>
        <v>0</v>
      </c>
      <c r="X930" s="159">
        <f t="shared" si="115"/>
        <v>0</v>
      </c>
      <c r="Y930" s="159">
        <f t="shared" si="116"/>
        <v>0</v>
      </c>
      <c r="Z930" s="11">
        <f t="shared" si="117"/>
        <v>0</v>
      </c>
      <c r="AB930" s="23">
        <f t="shared" si="118"/>
        <v>0</v>
      </c>
      <c r="AC930" s="23">
        <f t="shared" si="119"/>
        <v>0</v>
      </c>
    </row>
    <row r="931" spans="1:29" x14ac:dyDescent="0.2">
      <c r="A931" s="364"/>
      <c r="B931" s="364"/>
      <c r="C931" s="165"/>
      <c r="D931" s="165"/>
      <c r="E931" s="165"/>
      <c r="F931" s="195"/>
      <c r="G931" s="165"/>
      <c r="H931" s="165"/>
      <c r="I931" s="165"/>
      <c r="J931" s="165"/>
      <c r="K931" s="77"/>
      <c r="L931" s="77"/>
      <c r="M931" s="82"/>
      <c r="N931" s="196">
        <f>VLOOKUP(M931,'Supporting Documentation'!$A$4:$J$566,10,FALSE)</f>
        <v>0</v>
      </c>
      <c r="O931" s="51"/>
      <c r="P931" s="50"/>
      <c r="Q931" s="157">
        <f>IF(O931="",0,(O931/'PPF Application'!$T$7))</f>
        <v>0</v>
      </c>
      <c r="R931" s="52">
        <f>IF(M931="", 0, (N931/'PPF Application'!$T$7)*O931)</f>
        <v>0</v>
      </c>
      <c r="S931" s="135"/>
      <c r="U931" s="159">
        <f t="shared" si="120"/>
        <v>0</v>
      </c>
      <c r="V931" s="159">
        <f t="shared" si="113"/>
        <v>0</v>
      </c>
      <c r="W931" s="159">
        <f t="shared" si="114"/>
        <v>0</v>
      </c>
      <c r="X931" s="159">
        <f t="shared" si="115"/>
        <v>0</v>
      </c>
      <c r="Y931" s="159">
        <f t="shared" si="116"/>
        <v>0</v>
      </c>
      <c r="Z931" s="11">
        <f t="shared" si="117"/>
        <v>0</v>
      </c>
      <c r="AB931" s="23">
        <f t="shared" si="118"/>
        <v>0</v>
      </c>
      <c r="AC931" s="23">
        <f t="shared" si="119"/>
        <v>0</v>
      </c>
    </row>
    <row r="932" spans="1:29" x14ac:dyDescent="0.2">
      <c r="A932" s="364"/>
      <c r="B932" s="364"/>
      <c r="C932" s="165"/>
      <c r="D932" s="165"/>
      <c r="E932" s="165"/>
      <c r="F932" s="195"/>
      <c r="G932" s="165"/>
      <c r="H932" s="165"/>
      <c r="I932" s="165"/>
      <c r="J932" s="165"/>
      <c r="K932" s="77"/>
      <c r="L932" s="77"/>
      <c r="M932" s="82"/>
      <c r="N932" s="196">
        <f>VLOOKUP(M932,'Supporting Documentation'!$A$4:$J$566,10,FALSE)</f>
        <v>0</v>
      </c>
      <c r="O932" s="51"/>
      <c r="P932" s="50"/>
      <c r="Q932" s="157">
        <f>IF(O932="",0,(O932/'PPF Application'!$T$7))</f>
        <v>0</v>
      </c>
      <c r="R932" s="52">
        <f>IF(M932="", 0, (N932/'PPF Application'!$T$7)*O932)</f>
        <v>0</v>
      </c>
      <c r="S932" s="135"/>
      <c r="U932" s="159">
        <f t="shared" si="120"/>
        <v>0</v>
      </c>
      <c r="V932" s="159">
        <f t="shared" si="113"/>
        <v>0</v>
      </c>
      <c r="W932" s="159">
        <f t="shared" si="114"/>
        <v>0</v>
      </c>
      <c r="X932" s="159">
        <f t="shared" si="115"/>
        <v>0</v>
      </c>
      <c r="Y932" s="159">
        <f t="shared" si="116"/>
        <v>0</v>
      </c>
      <c r="Z932" s="11">
        <f t="shared" si="117"/>
        <v>0</v>
      </c>
      <c r="AB932" s="23">
        <f t="shared" si="118"/>
        <v>0</v>
      </c>
      <c r="AC932" s="23">
        <f t="shared" si="119"/>
        <v>0</v>
      </c>
    </row>
    <row r="933" spans="1:29" x14ac:dyDescent="0.2">
      <c r="A933" s="364"/>
      <c r="B933" s="364"/>
      <c r="C933" s="165"/>
      <c r="D933" s="165"/>
      <c r="E933" s="165"/>
      <c r="F933" s="195"/>
      <c r="G933" s="165"/>
      <c r="H933" s="165"/>
      <c r="I933" s="165"/>
      <c r="J933" s="165"/>
      <c r="K933" s="77"/>
      <c r="L933" s="77"/>
      <c r="M933" s="82"/>
      <c r="N933" s="196">
        <f>VLOOKUP(M933,'Supporting Documentation'!$A$4:$J$566,10,FALSE)</f>
        <v>0</v>
      </c>
      <c r="O933" s="51"/>
      <c r="P933" s="50"/>
      <c r="Q933" s="157">
        <f>IF(O933="",0,(O933/'PPF Application'!$T$7))</f>
        <v>0</v>
      </c>
      <c r="R933" s="52">
        <f>IF(M933="", 0, (N933/'PPF Application'!$T$7)*O933)</f>
        <v>0</v>
      </c>
      <c r="S933" s="135"/>
      <c r="U933" s="159">
        <f t="shared" si="120"/>
        <v>0</v>
      </c>
      <c r="V933" s="159">
        <f t="shared" si="113"/>
        <v>0</v>
      </c>
      <c r="W933" s="159">
        <f t="shared" si="114"/>
        <v>0</v>
      </c>
      <c r="X933" s="159">
        <f t="shared" si="115"/>
        <v>0</v>
      </c>
      <c r="Y933" s="159">
        <f t="shared" si="116"/>
        <v>0</v>
      </c>
      <c r="Z933" s="11">
        <f t="shared" si="117"/>
        <v>0</v>
      </c>
      <c r="AB933" s="23">
        <f t="shared" si="118"/>
        <v>0</v>
      </c>
      <c r="AC933" s="23">
        <f t="shared" si="119"/>
        <v>0</v>
      </c>
    </row>
    <row r="934" spans="1:29" x14ac:dyDescent="0.2">
      <c r="A934" s="364"/>
      <c r="B934" s="364"/>
      <c r="C934" s="165"/>
      <c r="D934" s="165"/>
      <c r="E934" s="165"/>
      <c r="F934" s="195"/>
      <c r="G934" s="165"/>
      <c r="H934" s="165"/>
      <c r="I934" s="165"/>
      <c r="J934" s="165"/>
      <c r="K934" s="77"/>
      <c r="L934" s="77"/>
      <c r="M934" s="82"/>
      <c r="N934" s="196">
        <f>VLOOKUP(M934,'Supporting Documentation'!$A$4:$J$566,10,FALSE)</f>
        <v>0</v>
      </c>
      <c r="O934" s="51"/>
      <c r="P934" s="50"/>
      <c r="Q934" s="157">
        <f>IF(O934="",0,(O934/'PPF Application'!$T$7))</f>
        <v>0</v>
      </c>
      <c r="R934" s="52">
        <f>IF(M934="", 0, (N934/'PPF Application'!$T$7)*O934)</f>
        <v>0</v>
      </c>
      <c r="S934" s="135"/>
      <c r="U934" s="159">
        <f t="shared" si="120"/>
        <v>0</v>
      </c>
      <c r="V934" s="159">
        <f t="shared" si="113"/>
        <v>0</v>
      </c>
      <c r="W934" s="159">
        <f t="shared" si="114"/>
        <v>0</v>
      </c>
      <c r="X934" s="159">
        <f t="shared" si="115"/>
        <v>0</v>
      </c>
      <c r="Y934" s="159">
        <f t="shared" si="116"/>
        <v>0</v>
      </c>
      <c r="Z934" s="11">
        <f t="shared" si="117"/>
        <v>0</v>
      </c>
      <c r="AB934" s="23">
        <f t="shared" si="118"/>
        <v>0</v>
      </c>
      <c r="AC934" s="23">
        <f t="shared" si="119"/>
        <v>0</v>
      </c>
    </row>
    <row r="935" spans="1:29" x14ac:dyDescent="0.2">
      <c r="A935" s="364"/>
      <c r="B935" s="364"/>
      <c r="C935" s="165"/>
      <c r="D935" s="165"/>
      <c r="E935" s="165"/>
      <c r="F935" s="195"/>
      <c r="G935" s="165"/>
      <c r="H935" s="165"/>
      <c r="I935" s="165"/>
      <c r="J935" s="165"/>
      <c r="K935" s="77"/>
      <c r="L935" s="77"/>
      <c r="M935" s="82"/>
      <c r="N935" s="196">
        <f>VLOOKUP(M935,'Supporting Documentation'!$A$4:$J$566,10,FALSE)</f>
        <v>0</v>
      </c>
      <c r="O935" s="51"/>
      <c r="P935" s="50"/>
      <c r="Q935" s="157">
        <f>IF(O935="",0,(O935/'PPF Application'!$T$7))</f>
        <v>0</v>
      </c>
      <c r="R935" s="52">
        <f>IF(M935="", 0, (N935/'PPF Application'!$T$7)*O935)</f>
        <v>0</v>
      </c>
      <c r="S935" s="135"/>
      <c r="U935" s="159">
        <f t="shared" si="120"/>
        <v>0</v>
      </c>
      <c r="V935" s="159">
        <f t="shared" si="113"/>
        <v>0</v>
      </c>
      <c r="W935" s="159">
        <f t="shared" si="114"/>
        <v>0</v>
      </c>
      <c r="X935" s="159">
        <f t="shared" si="115"/>
        <v>0</v>
      </c>
      <c r="Y935" s="159">
        <f t="shared" si="116"/>
        <v>0</v>
      </c>
      <c r="Z935" s="11">
        <f t="shared" si="117"/>
        <v>0</v>
      </c>
      <c r="AB935" s="23">
        <f t="shared" si="118"/>
        <v>0</v>
      </c>
      <c r="AC935" s="23">
        <f t="shared" si="119"/>
        <v>0</v>
      </c>
    </row>
    <row r="936" spans="1:29" x14ac:dyDescent="0.2">
      <c r="A936" s="364"/>
      <c r="B936" s="364"/>
      <c r="C936" s="165"/>
      <c r="D936" s="165"/>
      <c r="E936" s="165"/>
      <c r="F936" s="195"/>
      <c r="G936" s="165"/>
      <c r="H936" s="165"/>
      <c r="I936" s="165"/>
      <c r="J936" s="165"/>
      <c r="K936" s="77"/>
      <c r="L936" s="77"/>
      <c r="M936" s="82"/>
      <c r="N936" s="196">
        <f>VLOOKUP(M936,'Supporting Documentation'!$A$4:$J$566,10,FALSE)</f>
        <v>0</v>
      </c>
      <c r="O936" s="51"/>
      <c r="P936" s="50"/>
      <c r="Q936" s="157">
        <f>IF(O936="",0,(O936/'PPF Application'!$T$7))</f>
        <v>0</v>
      </c>
      <c r="R936" s="52">
        <f>IF(M936="", 0, (N936/'PPF Application'!$T$7)*O936)</f>
        <v>0</v>
      </c>
      <c r="S936" s="135"/>
      <c r="U936" s="159">
        <f t="shared" si="120"/>
        <v>0</v>
      </c>
      <c r="V936" s="159">
        <f t="shared" si="113"/>
        <v>0</v>
      </c>
      <c r="W936" s="159">
        <f t="shared" si="114"/>
        <v>0</v>
      </c>
      <c r="X936" s="159">
        <f t="shared" si="115"/>
        <v>0</v>
      </c>
      <c r="Y936" s="159">
        <f t="shared" si="116"/>
        <v>0</v>
      </c>
      <c r="Z936" s="11">
        <f t="shared" si="117"/>
        <v>0</v>
      </c>
      <c r="AB936" s="23">
        <f t="shared" si="118"/>
        <v>0</v>
      </c>
      <c r="AC936" s="23">
        <f t="shared" si="119"/>
        <v>0</v>
      </c>
    </row>
    <row r="937" spans="1:29" x14ac:dyDescent="0.2">
      <c r="A937" s="364"/>
      <c r="B937" s="364"/>
      <c r="C937" s="165"/>
      <c r="D937" s="165"/>
      <c r="E937" s="165"/>
      <c r="F937" s="195"/>
      <c r="G937" s="165"/>
      <c r="H937" s="165"/>
      <c r="I937" s="165"/>
      <c r="J937" s="165"/>
      <c r="K937" s="77"/>
      <c r="L937" s="77"/>
      <c r="M937" s="82"/>
      <c r="N937" s="196">
        <f>VLOOKUP(M937,'Supporting Documentation'!$A$4:$J$566,10,FALSE)</f>
        <v>0</v>
      </c>
      <c r="O937" s="51"/>
      <c r="P937" s="50"/>
      <c r="Q937" s="157">
        <f>IF(O937="",0,(O937/'PPF Application'!$T$7))</f>
        <v>0</v>
      </c>
      <c r="R937" s="52">
        <f>IF(M937="", 0, (N937/'PPF Application'!$T$7)*O937)</f>
        <v>0</v>
      </c>
      <c r="S937" s="135"/>
      <c r="U937" s="159">
        <f t="shared" si="120"/>
        <v>0</v>
      </c>
      <c r="V937" s="159">
        <f t="shared" si="113"/>
        <v>0</v>
      </c>
      <c r="W937" s="159">
        <f t="shared" si="114"/>
        <v>0</v>
      </c>
      <c r="X937" s="159">
        <f t="shared" si="115"/>
        <v>0</v>
      </c>
      <c r="Y937" s="159">
        <f t="shared" si="116"/>
        <v>0</v>
      </c>
      <c r="Z937" s="11">
        <f t="shared" si="117"/>
        <v>0</v>
      </c>
      <c r="AB937" s="23">
        <f t="shared" si="118"/>
        <v>0</v>
      </c>
      <c r="AC937" s="23">
        <f t="shared" si="119"/>
        <v>0</v>
      </c>
    </row>
    <row r="938" spans="1:29" x14ac:dyDescent="0.2">
      <c r="A938" s="364"/>
      <c r="B938" s="364"/>
      <c r="C938" s="165"/>
      <c r="D938" s="165"/>
      <c r="E938" s="165"/>
      <c r="F938" s="195"/>
      <c r="G938" s="165"/>
      <c r="H938" s="165"/>
      <c r="I938" s="165"/>
      <c r="J938" s="165"/>
      <c r="K938" s="77"/>
      <c r="L938" s="77"/>
      <c r="M938" s="82"/>
      <c r="N938" s="196">
        <f>VLOOKUP(M938,'Supporting Documentation'!$A$4:$J$566,10,FALSE)</f>
        <v>0</v>
      </c>
      <c r="O938" s="51"/>
      <c r="P938" s="50"/>
      <c r="Q938" s="157">
        <f>IF(O938="",0,(O938/'PPF Application'!$T$7))</f>
        <v>0</v>
      </c>
      <c r="R938" s="52">
        <f>IF(M938="", 0, (N938/'PPF Application'!$T$7)*O938)</f>
        <v>0</v>
      </c>
      <c r="S938" s="135"/>
      <c r="U938" s="159">
        <f t="shared" si="120"/>
        <v>0</v>
      </c>
      <c r="V938" s="159">
        <f t="shared" si="113"/>
        <v>0</v>
      </c>
      <c r="W938" s="159">
        <f t="shared" si="114"/>
        <v>0</v>
      </c>
      <c r="X938" s="159">
        <f t="shared" si="115"/>
        <v>0</v>
      </c>
      <c r="Y938" s="159">
        <f t="shared" si="116"/>
        <v>0</v>
      </c>
      <c r="Z938" s="11">
        <f t="shared" si="117"/>
        <v>0</v>
      </c>
      <c r="AB938" s="23">
        <f t="shared" si="118"/>
        <v>0</v>
      </c>
      <c r="AC938" s="23">
        <f t="shared" si="119"/>
        <v>0</v>
      </c>
    </row>
    <row r="939" spans="1:29" x14ac:dyDescent="0.2">
      <c r="A939" s="364"/>
      <c r="B939" s="364"/>
      <c r="C939" s="165"/>
      <c r="D939" s="165"/>
      <c r="E939" s="165"/>
      <c r="F939" s="195"/>
      <c r="G939" s="165"/>
      <c r="H939" s="165"/>
      <c r="I939" s="165"/>
      <c r="J939" s="165"/>
      <c r="K939" s="77"/>
      <c r="L939" s="77"/>
      <c r="M939" s="82"/>
      <c r="N939" s="196">
        <f>VLOOKUP(M939,'Supporting Documentation'!$A$4:$J$566,10,FALSE)</f>
        <v>0</v>
      </c>
      <c r="O939" s="51"/>
      <c r="P939" s="50"/>
      <c r="Q939" s="157">
        <f>IF(O939="",0,(O939/'PPF Application'!$T$7))</f>
        <v>0</v>
      </c>
      <c r="R939" s="52">
        <f>IF(M939="", 0, (N939/'PPF Application'!$T$7)*O939)</f>
        <v>0</v>
      </c>
      <c r="S939" s="135"/>
      <c r="U939" s="159">
        <f t="shared" si="120"/>
        <v>0</v>
      </c>
      <c r="V939" s="159">
        <f t="shared" si="113"/>
        <v>0</v>
      </c>
      <c r="W939" s="159">
        <f t="shared" si="114"/>
        <v>0</v>
      </c>
      <c r="X939" s="159">
        <f t="shared" si="115"/>
        <v>0</v>
      </c>
      <c r="Y939" s="159">
        <f t="shared" si="116"/>
        <v>0</v>
      </c>
      <c r="Z939" s="11">
        <f t="shared" si="117"/>
        <v>0</v>
      </c>
      <c r="AB939" s="23">
        <f t="shared" si="118"/>
        <v>0</v>
      </c>
      <c r="AC939" s="23">
        <f t="shared" si="119"/>
        <v>0</v>
      </c>
    </row>
    <row r="940" spans="1:29" x14ac:dyDescent="0.2">
      <c r="A940" s="364"/>
      <c r="B940" s="364"/>
      <c r="C940" s="165"/>
      <c r="D940" s="165"/>
      <c r="E940" s="165"/>
      <c r="F940" s="195"/>
      <c r="G940" s="165"/>
      <c r="H940" s="165"/>
      <c r="I940" s="165"/>
      <c r="J940" s="165"/>
      <c r="K940" s="77"/>
      <c r="L940" s="77"/>
      <c r="M940" s="82"/>
      <c r="N940" s="196">
        <f>VLOOKUP(M940,'Supporting Documentation'!$A$4:$J$566,10,FALSE)</f>
        <v>0</v>
      </c>
      <c r="O940" s="51"/>
      <c r="P940" s="50"/>
      <c r="Q940" s="157">
        <f>IF(O940="",0,(O940/'PPF Application'!$T$7))</f>
        <v>0</v>
      </c>
      <c r="R940" s="52">
        <f>IF(M940="", 0, (N940/'PPF Application'!$T$7)*O940)</f>
        <v>0</v>
      </c>
      <c r="S940" s="135"/>
      <c r="U940" s="159">
        <f t="shared" si="120"/>
        <v>0</v>
      </c>
      <c r="V940" s="159">
        <f t="shared" si="113"/>
        <v>0</v>
      </c>
      <c r="W940" s="159">
        <f t="shared" si="114"/>
        <v>0</v>
      </c>
      <c r="X940" s="159">
        <f t="shared" si="115"/>
        <v>0</v>
      </c>
      <c r="Y940" s="159">
        <f t="shared" si="116"/>
        <v>0</v>
      </c>
      <c r="Z940" s="11">
        <f t="shared" si="117"/>
        <v>0</v>
      </c>
      <c r="AB940" s="23">
        <f t="shared" si="118"/>
        <v>0</v>
      </c>
      <c r="AC940" s="23">
        <f t="shared" si="119"/>
        <v>0</v>
      </c>
    </row>
    <row r="941" spans="1:29" x14ac:dyDescent="0.2">
      <c r="A941" s="364"/>
      <c r="B941" s="364"/>
      <c r="C941" s="165"/>
      <c r="D941" s="165"/>
      <c r="E941" s="165"/>
      <c r="F941" s="195"/>
      <c r="G941" s="165"/>
      <c r="H941" s="165"/>
      <c r="I941" s="165"/>
      <c r="J941" s="165"/>
      <c r="K941" s="77"/>
      <c r="L941" s="77"/>
      <c r="M941" s="82"/>
      <c r="N941" s="196">
        <f>VLOOKUP(M941,'Supporting Documentation'!$A$4:$J$566,10,FALSE)</f>
        <v>0</v>
      </c>
      <c r="O941" s="51"/>
      <c r="P941" s="50"/>
      <c r="Q941" s="157">
        <f>IF(O941="",0,(O941/'PPF Application'!$T$7))</f>
        <v>0</v>
      </c>
      <c r="R941" s="52">
        <f>IF(M941="", 0, (N941/'PPF Application'!$T$7)*O941)</f>
        <v>0</v>
      </c>
      <c r="S941" s="135"/>
      <c r="U941" s="159">
        <f t="shared" si="120"/>
        <v>0</v>
      </c>
      <c r="V941" s="159">
        <f t="shared" si="113"/>
        <v>0</v>
      </c>
      <c r="W941" s="159">
        <f t="shared" si="114"/>
        <v>0</v>
      </c>
      <c r="X941" s="159">
        <f t="shared" si="115"/>
        <v>0</v>
      </c>
      <c r="Y941" s="159">
        <f t="shared" si="116"/>
        <v>0</v>
      </c>
      <c r="Z941" s="11">
        <f t="shared" si="117"/>
        <v>0</v>
      </c>
      <c r="AB941" s="23">
        <f t="shared" si="118"/>
        <v>0</v>
      </c>
      <c r="AC941" s="23">
        <f t="shared" si="119"/>
        <v>0</v>
      </c>
    </row>
    <row r="942" spans="1:29" x14ac:dyDescent="0.2">
      <c r="A942" s="364"/>
      <c r="B942" s="364"/>
      <c r="C942" s="165"/>
      <c r="D942" s="165"/>
      <c r="E942" s="165"/>
      <c r="F942" s="195"/>
      <c r="G942" s="165"/>
      <c r="H942" s="165"/>
      <c r="I942" s="165"/>
      <c r="J942" s="165"/>
      <c r="K942" s="77"/>
      <c r="L942" s="77"/>
      <c r="M942" s="82"/>
      <c r="N942" s="196">
        <f>VLOOKUP(M942,'Supporting Documentation'!$A$4:$J$566,10,FALSE)</f>
        <v>0</v>
      </c>
      <c r="O942" s="51"/>
      <c r="P942" s="50"/>
      <c r="Q942" s="157">
        <f>IF(O942="",0,(O942/'PPF Application'!$T$7))</f>
        <v>0</v>
      </c>
      <c r="R942" s="52">
        <f>IF(M942="", 0, (N942/'PPF Application'!$T$7)*O942)</f>
        <v>0</v>
      </c>
      <c r="S942" s="135"/>
      <c r="U942" s="159">
        <f t="shared" si="120"/>
        <v>0</v>
      </c>
      <c r="V942" s="159">
        <f t="shared" si="113"/>
        <v>0</v>
      </c>
      <c r="W942" s="159">
        <f t="shared" si="114"/>
        <v>0</v>
      </c>
      <c r="X942" s="159">
        <f t="shared" si="115"/>
        <v>0</v>
      </c>
      <c r="Y942" s="159">
        <f t="shared" si="116"/>
        <v>0</v>
      </c>
      <c r="Z942" s="11">
        <f t="shared" si="117"/>
        <v>0</v>
      </c>
      <c r="AB942" s="23">
        <f t="shared" si="118"/>
        <v>0</v>
      </c>
      <c r="AC942" s="23">
        <f t="shared" si="119"/>
        <v>0</v>
      </c>
    </row>
    <row r="943" spans="1:29" x14ac:dyDescent="0.2">
      <c r="A943" s="364"/>
      <c r="B943" s="364"/>
      <c r="C943" s="165"/>
      <c r="D943" s="165"/>
      <c r="E943" s="165"/>
      <c r="F943" s="195"/>
      <c r="G943" s="165"/>
      <c r="H943" s="165"/>
      <c r="I943" s="165"/>
      <c r="J943" s="165"/>
      <c r="K943" s="77"/>
      <c r="L943" s="77"/>
      <c r="M943" s="82"/>
      <c r="N943" s="196">
        <f>VLOOKUP(M943,'Supporting Documentation'!$A$4:$J$566,10,FALSE)</f>
        <v>0</v>
      </c>
      <c r="O943" s="51"/>
      <c r="P943" s="50"/>
      <c r="Q943" s="157">
        <f>IF(O943="",0,(O943/'PPF Application'!$T$7))</f>
        <v>0</v>
      </c>
      <c r="R943" s="52">
        <f>IF(M943="", 0, (N943/'PPF Application'!$T$7)*O943)</f>
        <v>0</v>
      </c>
      <c r="S943" s="135"/>
      <c r="U943" s="159">
        <f t="shared" si="120"/>
        <v>0</v>
      </c>
      <c r="V943" s="159">
        <f t="shared" si="113"/>
        <v>0</v>
      </c>
      <c r="W943" s="159">
        <f t="shared" si="114"/>
        <v>0</v>
      </c>
      <c r="X943" s="159">
        <f t="shared" si="115"/>
        <v>0</v>
      </c>
      <c r="Y943" s="159">
        <f t="shared" si="116"/>
        <v>0</v>
      </c>
      <c r="Z943" s="11">
        <f t="shared" si="117"/>
        <v>0</v>
      </c>
      <c r="AB943" s="23">
        <f t="shared" si="118"/>
        <v>0</v>
      </c>
      <c r="AC943" s="23">
        <f t="shared" si="119"/>
        <v>0</v>
      </c>
    </row>
    <row r="944" spans="1:29" x14ac:dyDescent="0.2">
      <c r="A944" s="364"/>
      <c r="B944" s="364"/>
      <c r="C944" s="165"/>
      <c r="D944" s="165"/>
      <c r="E944" s="165"/>
      <c r="F944" s="195"/>
      <c r="G944" s="165"/>
      <c r="H944" s="165"/>
      <c r="I944" s="165"/>
      <c r="J944" s="165"/>
      <c r="K944" s="77"/>
      <c r="L944" s="77"/>
      <c r="M944" s="82"/>
      <c r="N944" s="196">
        <f>VLOOKUP(M944,'Supporting Documentation'!$A$4:$J$566,10,FALSE)</f>
        <v>0</v>
      </c>
      <c r="O944" s="51"/>
      <c r="P944" s="50"/>
      <c r="Q944" s="157">
        <f>IF(O944="",0,(O944/'PPF Application'!$T$7))</f>
        <v>0</v>
      </c>
      <c r="R944" s="52">
        <f>IF(M944="", 0, (N944/'PPF Application'!$T$7)*O944)</f>
        <v>0</v>
      </c>
      <c r="S944" s="135"/>
      <c r="U944" s="159">
        <f t="shared" si="120"/>
        <v>0</v>
      </c>
      <c r="V944" s="159">
        <f t="shared" si="113"/>
        <v>0</v>
      </c>
      <c r="W944" s="159">
        <f t="shared" si="114"/>
        <v>0</v>
      </c>
      <c r="X944" s="159">
        <f t="shared" si="115"/>
        <v>0</v>
      </c>
      <c r="Y944" s="159">
        <f t="shared" si="116"/>
        <v>0</v>
      </c>
      <c r="Z944" s="11">
        <f t="shared" si="117"/>
        <v>0</v>
      </c>
      <c r="AB944" s="23">
        <f t="shared" si="118"/>
        <v>0</v>
      </c>
      <c r="AC944" s="23">
        <f t="shared" si="119"/>
        <v>0</v>
      </c>
    </row>
    <row r="945" spans="1:29" x14ac:dyDescent="0.2">
      <c r="A945" s="364"/>
      <c r="B945" s="364"/>
      <c r="C945" s="165"/>
      <c r="D945" s="165"/>
      <c r="E945" s="165"/>
      <c r="F945" s="195"/>
      <c r="G945" s="165"/>
      <c r="H945" s="165"/>
      <c r="I945" s="165"/>
      <c r="J945" s="165"/>
      <c r="K945" s="77"/>
      <c r="L945" s="77"/>
      <c r="M945" s="82"/>
      <c r="N945" s="196">
        <f>VLOOKUP(M945,'Supporting Documentation'!$A$4:$J$566,10,FALSE)</f>
        <v>0</v>
      </c>
      <c r="O945" s="51"/>
      <c r="P945" s="50"/>
      <c r="Q945" s="157">
        <f>IF(O945="",0,(O945/'PPF Application'!$T$7))</f>
        <v>0</v>
      </c>
      <c r="R945" s="52">
        <f>IF(M945="", 0, (N945/'PPF Application'!$T$7)*O945)</f>
        <v>0</v>
      </c>
      <c r="S945" s="135"/>
      <c r="U945" s="159">
        <f t="shared" si="120"/>
        <v>0</v>
      </c>
      <c r="V945" s="159">
        <f t="shared" si="113"/>
        <v>0</v>
      </c>
      <c r="W945" s="159">
        <f t="shared" si="114"/>
        <v>0</v>
      </c>
      <c r="X945" s="159">
        <f t="shared" si="115"/>
        <v>0</v>
      </c>
      <c r="Y945" s="159">
        <f t="shared" si="116"/>
        <v>0</v>
      </c>
      <c r="Z945" s="11">
        <f t="shared" si="117"/>
        <v>0</v>
      </c>
      <c r="AB945" s="23">
        <f t="shared" si="118"/>
        <v>0</v>
      </c>
      <c r="AC945" s="23">
        <f t="shared" si="119"/>
        <v>0</v>
      </c>
    </row>
    <row r="946" spans="1:29" x14ac:dyDescent="0.2">
      <c r="A946" s="364"/>
      <c r="B946" s="364"/>
      <c r="C946" s="165"/>
      <c r="D946" s="165"/>
      <c r="E946" s="165"/>
      <c r="F946" s="195"/>
      <c r="G946" s="165"/>
      <c r="H946" s="165"/>
      <c r="I946" s="165"/>
      <c r="J946" s="165"/>
      <c r="K946" s="77"/>
      <c r="L946" s="77"/>
      <c r="M946" s="82"/>
      <c r="N946" s="196">
        <f>VLOOKUP(M946,'Supporting Documentation'!$A$4:$J$566,10,FALSE)</f>
        <v>0</v>
      </c>
      <c r="O946" s="51"/>
      <c r="P946" s="50"/>
      <c r="Q946" s="157">
        <f>IF(O946="",0,(O946/'PPF Application'!$T$7))</f>
        <v>0</v>
      </c>
      <c r="R946" s="52">
        <f>IF(M946="", 0, (N946/'PPF Application'!$T$7)*O946)</f>
        <v>0</v>
      </c>
      <c r="S946" s="135"/>
      <c r="U946" s="159">
        <f t="shared" si="120"/>
        <v>0</v>
      </c>
      <c r="V946" s="159">
        <f t="shared" si="113"/>
        <v>0</v>
      </c>
      <c r="W946" s="159">
        <f t="shared" si="114"/>
        <v>0</v>
      </c>
      <c r="X946" s="159">
        <f t="shared" si="115"/>
        <v>0</v>
      </c>
      <c r="Y946" s="159">
        <f t="shared" si="116"/>
        <v>0</v>
      </c>
      <c r="Z946" s="11">
        <f t="shared" si="117"/>
        <v>0</v>
      </c>
      <c r="AB946" s="23">
        <f t="shared" si="118"/>
        <v>0</v>
      </c>
      <c r="AC946" s="23">
        <f t="shared" si="119"/>
        <v>0</v>
      </c>
    </row>
    <row r="947" spans="1:29" x14ac:dyDescent="0.2">
      <c r="A947" s="364"/>
      <c r="B947" s="364"/>
      <c r="C947" s="165"/>
      <c r="D947" s="165"/>
      <c r="E947" s="165"/>
      <c r="F947" s="195"/>
      <c r="G947" s="165"/>
      <c r="H947" s="165"/>
      <c r="I947" s="165"/>
      <c r="J947" s="165"/>
      <c r="K947" s="77"/>
      <c r="L947" s="77"/>
      <c r="M947" s="82"/>
      <c r="N947" s="196">
        <f>VLOOKUP(M947,'Supporting Documentation'!$A$4:$J$566,10,FALSE)</f>
        <v>0</v>
      </c>
      <c r="O947" s="51"/>
      <c r="P947" s="50"/>
      <c r="Q947" s="157">
        <f>IF(O947="",0,(O947/'PPF Application'!$T$7))</f>
        <v>0</v>
      </c>
      <c r="R947" s="52">
        <f>IF(M947="", 0, (N947/'PPF Application'!$T$7)*O947)</f>
        <v>0</v>
      </c>
      <c r="S947" s="135"/>
      <c r="U947" s="159">
        <f t="shared" si="120"/>
        <v>0</v>
      </c>
      <c r="V947" s="159">
        <f t="shared" si="113"/>
        <v>0</v>
      </c>
      <c r="W947" s="159">
        <f t="shared" si="114"/>
        <v>0</v>
      </c>
      <c r="X947" s="159">
        <f t="shared" si="115"/>
        <v>0</v>
      </c>
      <c r="Y947" s="159">
        <f t="shared" si="116"/>
        <v>0</v>
      </c>
      <c r="Z947" s="11">
        <f t="shared" si="117"/>
        <v>0</v>
      </c>
      <c r="AB947" s="23">
        <f t="shared" si="118"/>
        <v>0</v>
      </c>
      <c r="AC947" s="23">
        <f t="shared" si="119"/>
        <v>0</v>
      </c>
    </row>
    <row r="948" spans="1:29" x14ac:dyDescent="0.2">
      <c r="A948" s="364"/>
      <c r="B948" s="364"/>
      <c r="C948" s="165"/>
      <c r="D948" s="165"/>
      <c r="E948" s="165"/>
      <c r="F948" s="195"/>
      <c r="G948" s="165"/>
      <c r="H948" s="165"/>
      <c r="I948" s="165"/>
      <c r="J948" s="165"/>
      <c r="K948" s="77"/>
      <c r="L948" s="77"/>
      <c r="M948" s="82"/>
      <c r="N948" s="196">
        <f>VLOOKUP(M948,'Supporting Documentation'!$A$4:$J$566,10,FALSE)</f>
        <v>0</v>
      </c>
      <c r="O948" s="51"/>
      <c r="P948" s="50"/>
      <c r="Q948" s="157">
        <f>IF(O948="",0,(O948/'PPF Application'!$T$7))</f>
        <v>0</v>
      </c>
      <c r="R948" s="52">
        <f>IF(M948="", 0, (N948/'PPF Application'!$T$7)*O948)</f>
        <v>0</v>
      </c>
      <c r="S948" s="135"/>
      <c r="U948" s="159">
        <f t="shared" si="120"/>
        <v>0</v>
      </c>
      <c r="V948" s="159">
        <f t="shared" si="113"/>
        <v>0</v>
      </c>
      <c r="W948" s="159">
        <f t="shared" si="114"/>
        <v>0</v>
      </c>
      <c r="X948" s="159">
        <f t="shared" si="115"/>
        <v>0</v>
      </c>
      <c r="Y948" s="159">
        <f t="shared" si="116"/>
        <v>0</v>
      </c>
      <c r="Z948" s="11">
        <f t="shared" si="117"/>
        <v>0</v>
      </c>
      <c r="AB948" s="23">
        <f t="shared" si="118"/>
        <v>0</v>
      </c>
      <c r="AC948" s="23">
        <f t="shared" si="119"/>
        <v>0</v>
      </c>
    </row>
    <row r="949" spans="1:29" x14ac:dyDescent="0.2">
      <c r="A949" s="364"/>
      <c r="B949" s="364"/>
      <c r="C949" s="165"/>
      <c r="D949" s="165"/>
      <c r="E949" s="165"/>
      <c r="F949" s="195"/>
      <c r="G949" s="165"/>
      <c r="H949" s="165"/>
      <c r="I949" s="165"/>
      <c r="J949" s="165"/>
      <c r="K949" s="77"/>
      <c r="L949" s="77"/>
      <c r="M949" s="82"/>
      <c r="N949" s="196">
        <f>VLOOKUP(M949,'Supporting Documentation'!$A$4:$J$566,10,FALSE)</f>
        <v>0</v>
      </c>
      <c r="O949" s="51"/>
      <c r="P949" s="50"/>
      <c r="Q949" s="157">
        <f>IF(O949="",0,(O949/'PPF Application'!$T$7))</f>
        <v>0</v>
      </c>
      <c r="R949" s="52">
        <f>IF(M949="", 0, (N949/'PPF Application'!$T$7)*O949)</f>
        <v>0</v>
      </c>
      <c r="S949" s="135"/>
      <c r="U949" s="159">
        <f t="shared" si="120"/>
        <v>0</v>
      </c>
      <c r="V949" s="159">
        <f t="shared" si="113"/>
        <v>0</v>
      </c>
      <c r="W949" s="159">
        <f t="shared" si="114"/>
        <v>0</v>
      </c>
      <c r="X949" s="159">
        <f t="shared" si="115"/>
        <v>0</v>
      </c>
      <c r="Y949" s="159">
        <f t="shared" si="116"/>
        <v>0</v>
      </c>
      <c r="Z949" s="11">
        <f t="shared" si="117"/>
        <v>0</v>
      </c>
      <c r="AB949" s="23">
        <f t="shared" si="118"/>
        <v>0</v>
      </c>
      <c r="AC949" s="23">
        <f t="shared" si="119"/>
        <v>0</v>
      </c>
    </row>
    <row r="950" spans="1:29" x14ac:dyDescent="0.2">
      <c r="A950" s="364"/>
      <c r="B950" s="364"/>
      <c r="C950" s="165"/>
      <c r="D950" s="165"/>
      <c r="E950" s="165"/>
      <c r="F950" s="195"/>
      <c r="G950" s="165"/>
      <c r="H950" s="165"/>
      <c r="I950" s="165"/>
      <c r="J950" s="165"/>
      <c r="K950" s="77"/>
      <c r="L950" s="77"/>
      <c r="M950" s="82"/>
      <c r="N950" s="196">
        <f>VLOOKUP(M950,'Supporting Documentation'!$A$4:$J$566,10,FALSE)</f>
        <v>0</v>
      </c>
      <c r="O950" s="51"/>
      <c r="P950" s="50"/>
      <c r="Q950" s="157">
        <f>IF(O950="",0,(O950/'PPF Application'!$T$7))</f>
        <v>0</v>
      </c>
      <c r="R950" s="52">
        <f>IF(M950="", 0, (N950/'PPF Application'!$T$7)*O950)</f>
        <v>0</v>
      </c>
      <c r="S950" s="135"/>
      <c r="U950" s="159">
        <f t="shared" si="120"/>
        <v>0</v>
      </c>
      <c r="V950" s="159">
        <f t="shared" si="113"/>
        <v>0</v>
      </c>
      <c r="W950" s="159">
        <f t="shared" si="114"/>
        <v>0</v>
      </c>
      <c r="X950" s="159">
        <f t="shared" si="115"/>
        <v>0</v>
      </c>
      <c r="Y950" s="159">
        <f t="shared" si="116"/>
        <v>0</v>
      </c>
      <c r="Z950" s="11">
        <f t="shared" si="117"/>
        <v>0</v>
      </c>
      <c r="AB950" s="23">
        <f t="shared" si="118"/>
        <v>0</v>
      </c>
      <c r="AC950" s="23">
        <f t="shared" si="119"/>
        <v>0</v>
      </c>
    </row>
    <row r="951" spans="1:29" x14ac:dyDescent="0.2">
      <c r="A951" s="364"/>
      <c r="B951" s="364"/>
      <c r="C951" s="165"/>
      <c r="D951" s="165"/>
      <c r="E951" s="165"/>
      <c r="F951" s="195"/>
      <c r="G951" s="165"/>
      <c r="H951" s="165"/>
      <c r="I951" s="165"/>
      <c r="J951" s="165"/>
      <c r="K951" s="77"/>
      <c r="L951" s="77"/>
      <c r="M951" s="82"/>
      <c r="N951" s="196">
        <f>VLOOKUP(M951,'Supporting Documentation'!$A$4:$J$566,10,FALSE)</f>
        <v>0</v>
      </c>
      <c r="O951" s="51"/>
      <c r="P951" s="50"/>
      <c r="Q951" s="157">
        <f>IF(O951="",0,(O951/'PPF Application'!$T$7))</f>
        <v>0</v>
      </c>
      <c r="R951" s="52">
        <f>IF(M951="", 0, (N951/'PPF Application'!$T$7)*O951)</f>
        <v>0</v>
      </c>
      <c r="S951" s="135"/>
      <c r="U951" s="159">
        <f t="shared" si="120"/>
        <v>0</v>
      </c>
      <c r="V951" s="159">
        <f t="shared" si="113"/>
        <v>0</v>
      </c>
      <c r="W951" s="159">
        <f t="shared" si="114"/>
        <v>0</v>
      </c>
      <c r="X951" s="159">
        <f t="shared" si="115"/>
        <v>0</v>
      </c>
      <c r="Y951" s="159">
        <f t="shared" si="116"/>
        <v>0</v>
      </c>
      <c r="Z951" s="11">
        <f t="shared" si="117"/>
        <v>0</v>
      </c>
      <c r="AB951" s="23">
        <f t="shared" si="118"/>
        <v>0</v>
      </c>
      <c r="AC951" s="23">
        <f t="shared" si="119"/>
        <v>0</v>
      </c>
    </row>
    <row r="952" spans="1:29" x14ac:dyDescent="0.2">
      <c r="A952" s="364"/>
      <c r="B952" s="364"/>
      <c r="C952" s="165"/>
      <c r="D952" s="165"/>
      <c r="E952" s="165"/>
      <c r="F952" s="195"/>
      <c r="G952" s="165"/>
      <c r="H952" s="165"/>
      <c r="I952" s="165"/>
      <c r="J952" s="165"/>
      <c r="K952" s="77"/>
      <c r="L952" s="77"/>
      <c r="M952" s="82"/>
      <c r="N952" s="196">
        <f>VLOOKUP(M952,'Supporting Documentation'!$A$4:$J$566,10,FALSE)</f>
        <v>0</v>
      </c>
      <c r="O952" s="51"/>
      <c r="P952" s="50"/>
      <c r="Q952" s="157">
        <f>IF(O952="",0,(O952/'PPF Application'!$T$7))</f>
        <v>0</v>
      </c>
      <c r="R952" s="52">
        <f>IF(M952="", 0, (N952/'PPF Application'!$T$7)*O952)</f>
        <v>0</v>
      </c>
      <c r="S952" s="135"/>
      <c r="U952" s="159">
        <f t="shared" si="120"/>
        <v>0</v>
      </c>
      <c r="V952" s="159">
        <f t="shared" si="113"/>
        <v>0</v>
      </c>
      <c r="W952" s="159">
        <f t="shared" si="114"/>
        <v>0</v>
      </c>
      <c r="X952" s="159">
        <f t="shared" si="115"/>
        <v>0</v>
      </c>
      <c r="Y952" s="159">
        <f t="shared" si="116"/>
        <v>0</v>
      </c>
      <c r="Z952" s="11">
        <f t="shared" si="117"/>
        <v>0</v>
      </c>
      <c r="AB952" s="23">
        <f t="shared" si="118"/>
        <v>0</v>
      </c>
      <c r="AC952" s="23">
        <f t="shared" si="119"/>
        <v>0</v>
      </c>
    </row>
    <row r="953" spans="1:29" x14ac:dyDescent="0.2">
      <c r="A953" s="364"/>
      <c r="B953" s="364"/>
      <c r="C953" s="165"/>
      <c r="D953" s="165"/>
      <c r="E953" s="165"/>
      <c r="F953" s="195"/>
      <c r="G953" s="165"/>
      <c r="H953" s="165"/>
      <c r="I953" s="165"/>
      <c r="J953" s="165"/>
      <c r="K953" s="77"/>
      <c r="L953" s="77"/>
      <c r="M953" s="82"/>
      <c r="N953" s="196">
        <f>VLOOKUP(M953,'Supporting Documentation'!$A$4:$J$566,10,FALSE)</f>
        <v>0</v>
      </c>
      <c r="O953" s="51"/>
      <c r="P953" s="50"/>
      <c r="Q953" s="157">
        <f>IF(O953="",0,(O953/'PPF Application'!$T$7))</f>
        <v>0</v>
      </c>
      <c r="R953" s="52">
        <f>IF(M953="", 0, (N953/'PPF Application'!$T$7)*O953)</f>
        <v>0</v>
      </c>
      <c r="S953" s="135"/>
      <c r="U953" s="159">
        <f t="shared" si="120"/>
        <v>0</v>
      </c>
      <c r="V953" s="159">
        <f t="shared" si="113"/>
        <v>0</v>
      </c>
      <c r="W953" s="159">
        <f t="shared" si="114"/>
        <v>0</v>
      </c>
      <c r="X953" s="159">
        <f t="shared" si="115"/>
        <v>0</v>
      </c>
      <c r="Y953" s="159">
        <f t="shared" si="116"/>
        <v>0</v>
      </c>
      <c r="Z953" s="11">
        <f t="shared" si="117"/>
        <v>0</v>
      </c>
      <c r="AB953" s="23">
        <f t="shared" si="118"/>
        <v>0</v>
      </c>
      <c r="AC953" s="23">
        <f t="shared" si="119"/>
        <v>0</v>
      </c>
    </row>
    <row r="954" spans="1:29" x14ac:dyDescent="0.2">
      <c r="A954" s="364"/>
      <c r="B954" s="364"/>
      <c r="C954" s="165"/>
      <c r="D954" s="165"/>
      <c r="E954" s="165"/>
      <c r="F954" s="195"/>
      <c r="G954" s="165"/>
      <c r="H954" s="165"/>
      <c r="I954" s="165"/>
      <c r="J954" s="165"/>
      <c r="K954" s="77"/>
      <c r="L954" s="77"/>
      <c r="M954" s="82"/>
      <c r="N954" s="196">
        <f>VLOOKUP(M954,'Supporting Documentation'!$A$4:$J$566,10,FALSE)</f>
        <v>0</v>
      </c>
      <c r="O954" s="51"/>
      <c r="P954" s="50"/>
      <c r="Q954" s="157">
        <f>IF(O954="",0,(O954/'PPF Application'!$T$7))</f>
        <v>0</v>
      </c>
      <c r="R954" s="52">
        <f>IF(M954="", 0, (N954/'PPF Application'!$T$7)*O954)</f>
        <v>0</v>
      </c>
      <c r="S954" s="135"/>
      <c r="U954" s="159">
        <f t="shared" si="120"/>
        <v>0</v>
      </c>
      <c r="V954" s="159">
        <f t="shared" si="113"/>
        <v>0</v>
      </c>
      <c r="W954" s="159">
        <f t="shared" si="114"/>
        <v>0</v>
      </c>
      <c r="X954" s="159">
        <f t="shared" si="115"/>
        <v>0</v>
      </c>
      <c r="Y954" s="159">
        <f t="shared" si="116"/>
        <v>0</v>
      </c>
      <c r="Z954" s="11">
        <f t="shared" si="117"/>
        <v>0</v>
      </c>
      <c r="AB954" s="23">
        <f t="shared" si="118"/>
        <v>0</v>
      </c>
      <c r="AC954" s="23">
        <f t="shared" si="119"/>
        <v>0</v>
      </c>
    </row>
    <row r="955" spans="1:29" x14ac:dyDescent="0.2">
      <c r="A955" s="364"/>
      <c r="B955" s="364"/>
      <c r="C955" s="165"/>
      <c r="D955" s="165"/>
      <c r="E955" s="165"/>
      <c r="F955" s="195"/>
      <c r="G955" s="165"/>
      <c r="H955" s="165"/>
      <c r="I955" s="165"/>
      <c r="J955" s="165"/>
      <c r="K955" s="77"/>
      <c r="L955" s="77"/>
      <c r="M955" s="82"/>
      <c r="N955" s="196">
        <f>VLOOKUP(M955,'Supporting Documentation'!$A$4:$J$566,10,FALSE)</f>
        <v>0</v>
      </c>
      <c r="O955" s="51"/>
      <c r="P955" s="50"/>
      <c r="Q955" s="157">
        <f>IF(O955="",0,(O955/'PPF Application'!$T$7))</f>
        <v>0</v>
      </c>
      <c r="R955" s="52">
        <f>IF(M955="", 0, (N955/'PPF Application'!$T$7)*O955)</f>
        <v>0</v>
      </c>
      <c r="S955" s="135"/>
      <c r="U955" s="159">
        <f t="shared" si="120"/>
        <v>0</v>
      </c>
      <c r="V955" s="159">
        <f t="shared" si="113"/>
        <v>0</v>
      </c>
      <c r="W955" s="159">
        <f t="shared" si="114"/>
        <v>0</v>
      </c>
      <c r="X955" s="159">
        <f t="shared" si="115"/>
        <v>0</v>
      </c>
      <c r="Y955" s="159">
        <f t="shared" si="116"/>
        <v>0</v>
      </c>
      <c r="Z955" s="11">
        <f t="shared" si="117"/>
        <v>0</v>
      </c>
      <c r="AB955" s="23">
        <f t="shared" si="118"/>
        <v>0</v>
      </c>
      <c r="AC955" s="23">
        <f t="shared" si="119"/>
        <v>0</v>
      </c>
    </row>
    <row r="956" spans="1:29" x14ac:dyDescent="0.2">
      <c r="A956" s="364"/>
      <c r="B956" s="364"/>
      <c r="C956" s="165"/>
      <c r="D956" s="165"/>
      <c r="E956" s="165"/>
      <c r="F956" s="195"/>
      <c r="G956" s="165"/>
      <c r="H956" s="165"/>
      <c r="I956" s="165"/>
      <c r="J956" s="165"/>
      <c r="K956" s="77"/>
      <c r="L956" s="77"/>
      <c r="M956" s="82"/>
      <c r="N956" s="196">
        <f>VLOOKUP(M956,'Supporting Documentation'!$A$4:$J$566,10,FALSE)</f>
        <v>0</v>
      </c>
      <c r="O956" s="51"/>
      <c r="P956" s="50"/>
      <c r="Q956" s="157">
        <f>IF(O956="",0,(O956/'PPF Application'!$T$7))</f>
        <v>0</v>
      </c>
      <c r="R956" s="52">
        <f>IF(M956="", 0, (N956/'PPF Application'!$T$7)*O956)</f>
        <v>0</v>
      </c>
      <c r="S956" s="135"/>
      <c r="U956" s="159">
        <f t="shared" si="120"/>
        <v>0</v>
      </c>
      <c r="V956" s="159">
        <f t="shared" si="113"/>
        <v>0</v>
      </c>
      <c r="W956" s="159">
        <f t="shared" si="114"/>
        <v>0</v>
      </c>
      <c r="X956" s="159">
        <f t="shared" si="115"/>
        <v>0</v>
      </c>
      <c r="Y956" s="159">
        <f t="shared" si="116"/>
        <v>0</v>
      </c>
      <c r="Z956" s="11">
        <f t="shared" si="117"/>
        <v>0</v>
      </c>
      <c r="AB956" s="23">
        <f t="shared" si="118"/>
        <v>0</v>
      </c>
      <c r="AC956" s="23">
        <f t="shared" si="119"/>
        <v>0</v>
      </c>
    </row>
    <row r="957" spans="1:29" x14ac:dyDescent="0.2">
      <c r="A957" s="364"/>
      <c r="B957" s="364"/>
      <c r="C957" s="165"/>
      <c r="D957" s="165"/>
      <c r="E957" s="165"/>
      <c r="F957" s="195"/>
      <c r="G957" s="165"/>
      <c r="H957" s="165"/>
      <c r="I957" s="165"/>
      <c r="J957" s="165"/>
      <c r="K957" s="77"/>
      <c r="L957" s="77"/>
      <c r="M957" s="82"/>
      <c r="N957" s="196">
        <f>VLOOKUP(M957,'Supporting Documentation'!$A$4:$J$566,10,FALSE)</f>
        <v>0</v>
      </c>
      <c r="O957" s="51"/>
      <c r="P957" s="50"/>
      <c r="Q957" s="157">
        <f>IF(O957="",0,(O957/'PPF Application'!$T$7))</f>
        <v>0</v>
      </c>
      <c r="R957" s="52">
        <f>IF(M957="", 0, (N957/'PPF Application'!$T$7)*O957)</f>
        <v>0</v>
      </c>
      <c r="S957" s="135"/>
      <c r="U957" s="159">
        <f t="shared" si="120"/>
        <v>0</v>
      </c>
      <c r="V957" s="159">
        <f t="shared" si="113"/>
        <v>0</v>
      </c>
      <c r="W957" s="159">
        <f t="shared" si="114"/>
        <v>0</v>
      </c>
      <c r="X957" s="159">
        <f t="shared" si="115"/>
        <v>0</v>
      </c>
      <c r="Y957" s="159">
        <f t="shared" si="116"/>
        <v>0</v>
      </c>
      <c r="Z957" s="11">
        <f t="shared" si="117"/>
        <v>0</v>
      </c>
      <c r="AB957" s="23">
        <f t="shared" si="118"/>
        <v>0</v>
      </c>
      <c r="AC957" s="23">
        <f t="shared" si="119"/>
        <v>0</v>
      </c>
    </row>
    <row r="958" spans="1:29" x14ac:dyDescent="0.2">
      <c r="A958" s="364"/>
      <c r="B958" s="364"/>
      <c r="C958" s="165"/>
      <c r="D958" s="165"/>
      <c r="E958" s="165"/>
      <c r="F958" s="195"/>
      <c r="G958" s="165"/>
      <c r="H958" s="165"/>
      <c r="I958" s="165"/>
      <c r="J958" s="165"/>
      <c r="K958" s="77"/>
      <c r="L958" s="77"/>
      <c r="M958" s="82"/>
      <c r="N958" s="196">
        <f>VLOOKUP(M958,'Supporting Documentation'!$A$4:$J$566,10,FALSE)</f>
        <v>0</v>
      </c>
      <c r="O958" s="51"/>
      <c r="P958" s="50"/>
      <c r="Q958" s="157">
        <f>IF(O958="",0,(O958/'PPF Application'!$T$7))</f>
        <v>0</v>
      </c>
      <c r="R958" s="52">
        <f>IF(M958="", 0, (N958/'PPF Application'!$T$7)*O958)</f>
        <v>0</v>
      </c>
      <c r="S958" s="135"/>
      <c r="U958" s="159">
        <f t="shared" si="120"/>
        <v>0</v>
      </c>
      <c r="V958" s="159">
        <f t="shared" si="113"/>
        <v>0</v>
      </c>
      <c r="W958" s="159">
        <f t="shared" si="114"/>
        <v>0</v>
      </c>
      <c r="X958" s="159">
        <f t="shared" si="115"/>
        <v>0</v>
      </c>
      <c r="Y958" s="159">
        <f t="shared" si="116"/>
        <v>0</v>
      </c>
      <c r="Z958" s="11">
        <f t="shared" si="117"/>
        <v>0</v>
      </c>
      <c r="AB958" s="23">
        <f t="shared" si="118"/>
        <v>0</v>
      </c>
      <c r="AC958" s="23">
        <f t="shared" si="119"/>
        <v>0</v>
      </c>
    </row>
    <row r="959" spans="1:29" x14ac:dyDescent="0.2">
      <c r="A959" s="364"/>
      <c r="B959" s="364"/>
      <c r="C959" s="165"/>
      <c r="D959" s="165"/>
      <c r="E959" s="165"/>
      <c r="F959" s="195"/>
      <c r="G959" s="165"/>
      <c r="H959" s="165"/>
      <c r="I959" s="165"/>
      <c r="J959" s="165"/>
      <c r="K959" s="77"/>
      <c r="L959" s="77"/>
      <c r="M959" s="82"/>
      <c r="N959" s="196">
        <f>VLOOKUP(M959,'Supporting Documentation'!$A$4:$J$566,10,FALSE)</f>
        <v>0</v>
      </c>
      <c r="O959" s="51"/>
      <c r="P959" s="50"/>
      <c r="Q959" s="157">
        <f>IF(O959="",0,(O959/'PPF Application'!$T$7))</f>
        <v>0</v>
      </c>
      <c r="R959" s="52">
        <f>IF(M959="", 0, (N959/'PPF Application'!$T$7)*O959)</f>
        <v>0</v>
      </c>
      <c r="S959" s="135"/>
      <c r="U959" s="159">
        <f t="shared" si="120"/>
        <v>0</v>
      </c>
      <c r="V959" s="159">
        <f t="shared" si="113"/>
        <v>0</v>
      </c>
      <c r="W959" s="159">
        <f t="shared" si="114"/>
        <v>0</v>
      </c>
      <c r="X959" s="159">
        <f t="shared" si="115"/>
        <v>0</v>
      </c>
      <c r="Y959" s="159">
        <f t="shared" si="116"/>
        <v>0</v>
      </c>
      <c r="Z959" s="11">
        <f t="shared" si="117"/>
        <v>0</v>
      </c>
      <c r="AB959" s="23">
        <f t="shared" si="118"/>
        <v>0</v>
      </c>
      <c r="AC959" s="23">
        <f t="shared" si="119"/>
        <v>0</v>
      </c>
    </row>
    <row r="960" spans="1:29" x14ac:dyDescent="0.2">
      <c r="A960" s="364"/>
      <c r="B960" s="364"/>
      <c r="C960" s="165"/>
      <c r="D960" s="165"/>
      <c r="E960" s="165"/>
      <c r="F960" s="195"/>
      <c r="G960" s="165"/>
      <c r="H960" s="165"/>
      <c r="I960" s="165"/>
      <c r="J960" s="165"/>
      <c r="K960" s="77"/>
      <c r="L960" s="77"/>
      <c r="M960" s="82"/>
      <c r="N960" s="196">
        <f>VLOOKUP(M960,'Supporting Documentation'!$A$4:$J$566,10,FALSE)</f>
        <v>0</v>
      </c>
      <c r="O960" s="51"/>
      <c r="P960" s="50"/>
      <c r="Q960" s="157">
        <f>IF(O960="",0,(O960/'PPF Application'!$T$7))</f>
        <v>0</v>
      </c>
      <c r="R960" s="52">
        <f>IF(M960="", 0, (N960/'PPF Application'!$T$7)*O960)</f>
        <v>0</v>
      </c>
      <c r="S960" s="135"/>
      <c r="U960" s="159">
        <f t="shared" si="120"/>
        <v>0</v>
      </c>
      <c r="V960" s="159">
        <f t="shared" si="113"/>
        <v>0</v>
      </c>
      <c r="W960" s="159">
        <f t="shared" si="114"/>
        <v>0</v>
      </c>
      <c r="X960" s="159">
        <f t="shared" si="115"/>
        <v>0</v>
      </c>
      <c r="Y960" s="159">
        <f t="shared" si="116"/>
        <v>0</v>
      </c>
      <c r="Z960" s="11">
        <f t="shared" si="117"/>
        <v>0</v>
      </c>
      <c r="AB960" s="23">
        <f t="shared" si="118"/>
        <v>0</v>
      </c>
      <c r="AC960" s="23">
        <f t="shared" si="119"/>
        <v>0</v>
      </c>
    </row>
    <row r="961" spans="1:29" x14ac:dyDescent="0.2">
      <c r="A961" s="364"/>
      <c r="B961" s="364"/>
      <c r="C961" s="165"/>
      <c r="D961" s="165"/>
      <c r="E961" s="165"/>
      <c r="F961" s="195"/>
      <c r="G961" s="165"/>
      <c r="H961" s="165"/>
      <c r="I961" s="165"/>
      <c r="J961" s="165"/>
      <c r="K961" s="77"/>
      <c r="L961" s="77"/>
      <c r="M961" s="82"/>
      <c r="N961" s="196">
        <f>VLOOKUP(M961,'Supporting Documentation'!$A$4:$J$566,10,FALSE)</f>
        <v>0</v>
      </c>
      <c r="O961" s="51"/>
      <c r="P961" s="50"/>
      <c r="Q961" s="157">
        <f>IF(O961="",0,(O961/'PPF Application'!$T$7))</f>
        <v>0</v>
      </c>
      <c r="R961" s="52">
        <f>IF(M961="", 0, (N961/'PPF Application'!$T$7)*O961)</f>
        <v>0</v>
      </c>
      <c r="S961" s="135"/>
      <c r="U961" s="159">
        <f t="shared" si="120"/>
        <v>0</v>
      </c>
      <c r="V961" s="159">
        <f t="shared" si="113"/>
        <v>0</v>
      </c>
      <c r="W961" s="159">
        <f t="shared" si="114"/>
        <v>0</v>
      </c>
      <c r="X961" s="159">
        <f t="shared" si="115"/>
        <v>0</v>
      </c>
      <c r="Y961" s="159">
        <f t="shared" si="116"/>
        <v>0</v>
      </c>
      <c r="Z961" s="11">
        <f t="shared" si="117"/>
        <v>0</v>
      </c>
      <c r="AB961" s="23">
        <f t="shared" si="118"/>
        <v>0</v>
      </c>
      <c r="AC961" s="23">
        <f t="shared" si="119"/>
        <v>0</v>
      </c>
    </row>
    <row r="962" spans="1:29" x14ac:dyDescent="0.2">
      <c r="A962" s="364"/>
      <c r="B962" s="364"/>
      <c r="C962" s="165"/>
      <c r="D962" s="165"/>
      <c r="E962" s="165"/>
      <c r="F962" s="195"/>
      <c r="G962" s="165"/>
      <c r="H962" s="165"/>
      <c r="I962" s="165"/>
      <c r="J962" s="165"/>
      <c r="K962" s="77"/>
      <c r="L962" s="77"/>
      <c r="M962" s="82"/>
      <c r="N962" s="196">
        <f>VLOOKUP(M962,'Supporting Documentation'!$A$4:$J$566,10,FALSE)</f>
        <v>0</v>
      </c>
      <c r="O962" s="51"/>
      <c r="P962" s="50"/>
      <c r="Q962" s="157">
        <f>IF(O962="",0,(O962/'PPF Application'!$T$7))</f>
        <v>0</v>
      </c>
      <c r="R962" s="52">
        <f>IF(M962="", 0, (N962/'PPF Application'!$T$7)*O962)</f>
        <v>0</v>
      </c>
      <c r="S962" s="135"/>
      <c r="U962" s="159">
        <f t="shared" si="120"/>
        <v>0</v>
      </c>
      <c r="V962" s="159">
        <f t="shared" si="113"/>
        <v>0</v>
      </c>
      <c r="W962" s="159">
        <f t="shared" si="114"/>
        <v>0</v>
      </c>
      <c r="X962" s="159">
        <f t="shared" si="115"/>
        <v>0</v>
      </c>
      <c r="Y962" s="159">
        <f t="shared" si="116"/>
        <v>0</v>
      </c>
      <c r="Z962" s="11">
        <f t="shared" si="117"/>
        <v>0</v>
      </c>
      <c r="AB962" s="23">
        <f t="shared" si="118"/>
        <v>0</v>
      </c>
      <c r="AC962" s="23">
        <f t="shared" si="119"/>
        <v>0</v>
      </c>
    </row>
    <row r="963" spans="1:29" x14ac:dyDescent="0.2">
      <c r="A963" s="364"/>
      <c r="B963" s="364"/>
      <c r="C963" s="165"/>
      <c r="D963" s="165"/>
      <c r="E963" s="165"/>
      <c r="F963" s="195"/>
      <c r="G963" s="165"/>
      <c r="H963" s="165"/>
      <c r="I963" s="165"/>
      <c r="J963" s="165"/>
      <c r="K963" s="77"/>
      <c r="L963" s="77"/>
      <c r="M963" s="82"/>
      <c r="N963" s="196">
        <f>VLOOKUP(M963,'Supporting Documentation'!$A$4:$J$566,10,FALSE)</f>
        <v>0</v>
      </c>
      <c r="O963" s="51"/>
      <c r="P963" s="50"/>
      <c r="Q963" s="157">
        <f>IF(O963="",0,(O963/'PPF Application'!$T$7))</f>
        <v>0</v>
      </c>
      <c r="R963" s="52">
        <f>IF(M963="", 0, (N963/'PPF Application'!$T$7)*O963)</f>
        <v>0</v>
      </c>
      <c r="S963" s="135"/>
      <c r="U963" s="159">
        <f t="shared" si="120"/>
        <v>0</v>
      </c>
      <c r="V963" s="159">
        <f t="shared" si="113"/>
        <v>0</v>
      </c>
      <c r="W963" s="159">
        <f t="shared" si="114"/>
        <v>0</v>
      </c>
      <c r="X963" s="159">
        <f t="shared" si="115"/>
        <v>0</v>
      </c>
      <c r="Y963" s="159">
        <f t="shared" si="116"/>
        <v>0</v>
      </c>
      <c r="Z963" s="11">
        <f t="shared" si="117"/>
        <v>0</v>
      </c>
      <c r="AB963" s="23">
        <f t="shared" si="118"/>
        <v>0</v>
      </c>
      <c r="AC963" s="23">
        <f t="shared" si="119"/>
        <v>0</v>
      </c>
    </row>
    <row r="964" spans="1:29" x14ac:dyDescent="0.2">
      <c r="A964" s="364"/>
      <c r="B964" s="364"/>
      <c r="C964" s="165"/>
      <c r="D964" s="165"/>
      <c r="E964" s="165"/>
      <c r="F964" s="195"/>
      <c r="G964" s="165"/>
      <c r="H964" s="165"/>
      <c r="I964" s="165"/>
      <c r="J964" s="165"/>
      <c r="K964" s="77"/>
      <c r="L964" s="77"/>
      <c r="M964" s="82"/>
      <c r="N964" s="196">
        <f>VLOOKUP(M964,'Supporting Documentation'!$A$4:$J$566,10,FALSE)</f>
        <v>0</v>
      </c>
      <c r="O964" s="51"/>
      <c r="P964" s="50"/>
      <c r="Q964" s="157">
        <f>IF(O964="",0,(O964/'PPF Application'!$T$7))</f>
        <v>0</v>
      </c>
      <c r="R964" s="52">
        <f>IF(M964="", 0, (N964/'PPF Application'!$T$7)*O964)</f>
        <v>0</v>
      </c>
      <c r="S964" s="135"/>
      <c r="U964" s="159">
        <f t="shared" si="120"/>
        <v>0</v>
      </c>
      <c r="V964" s="159">
        <f t="shared" si="113"/>
        <v>0</v>
      </c>
      <c r="W964" s="159">
        <f t="shared" si="114"/>
        <v>0</v>
      </c>
      <c r="X964" s="159">
        <f t="shared" si="115"/>
        <v>0</v>
      </c>
      <c r="Y964" s="159">
        <f t="shared" si="116"/>
        <v>0</v>
      </c>
      <c r="Z964" s="11">
        <f t="shared" si="117"/>
        <v>0</v>
      </c>
      <c r="AB964" s="23">
        <f t="shared" si="118"/>
        <v>0</v>
      </c>
      <c r="AC964" s="23">
        <f t="shared" si="119"/>
        <v>0</v>
      </c>
    </row>
    <row r="965" spans="1:29" x14ac:dyDescent="0.2">
      <c r="A965" s="364"/>
      <c r="B965" s="364"/>
      <c r="C965" s="165"/>
      <c r="D965" s="165"/>
      <c r="E965" s="165"/>
      <c r="F965" s="195"/>
      <c r="G965" s="165"/>
      <c r="H965" s="165"/>
      <c r="I965" s="165"/>
      <c r="J965" s="165"/>
      <c r="K965" s="77"/>
      <c r="L965" s="77"/>
      <c r="M965" s="82"/>
      <c r="N965" s="196">
        <f>VLOOKUP(M965,'Supporting Documentation'!$A$4:$J$566,10,FALSE)</f>
        <v>0</v>
      </c>
      <c r="O965" s="51"/>
      <c r="P965" s="50"/>
      <c r="Q965" s="157">
        <f>IF(O965="",0,(O965/'PPF Application'!$T$7))</f>
        <v>0</v>
      </c>
      <c r="R965" s="52">
        <f>IF(M965="", 0, (N965/'PPF Application'!$T$7)*O965)</f>
        <v>0</v>
      </c>
      <c r="S965" s="135"/>
      <c r="U965" s="159">
        <f t="shared" si="120"/>
        <v>0</v>
      </c>
      <c r="V965" s="159">
        <f t="shared" si="113"/>
        <v>0</v>
      </c>
      <c r="W965" s="159">
        <f t="shared" si="114"/>
        <v>0</v>
      </c>
      <c r="X965" s="159">
        <f t="shared" si="115"/>
        <v>0</v>
      </c>
      <c r="Y965" s="159">
        <f t="shared" si="116"/>
        <v>0</v>
      </c>
      <c r="Z965" s="11">
        <f t="shared" si="117"/>
        <v>0</v>
      </c>
      <c r="AB965" s="23">
        <f t="shared" si="118"/>
        <v>0</v>
      </c>
      <c r="AC965" s="23">
        <f t="shared" si="119"/>
        <v>0</v>
      </c>
    </row>
    <row r="966" spans="1:29" x14ac:dyDescent="0.2">
      <c r="A966" s="364"/>
      <c r="B966" s="364"/>
      <c r="C966" s="165"/>
      <c r="D966" s="165"/>
      <c r="E966" s="165"/>
      <c r="F966" s="195"/>
      <c r="G966" s="165"/>
      <c r="H966" s="165"/>
      <c r="I966" s="165"/>
      <c r="J966" s="165"/>
      <c r="K966" s="77"/>
      <c r="L966" s="77"/>
      <c r="M966" s="82"/>
      <c r="N966" s="196">
        <f>VLOOKUP(M966,'Supporting Documentation'!$A$4:$J$566,10,FALSE)</f>
        <v>0</v>
      </c>
      <c r="O966" s="51"/>
      <c r="P966" s="50"/>
      <c r="Q966" s="157">
        <f>IF(O966="",0,(O966/'PPF Application'!$T$7))</f>
        <v>0</v>
      </c>
      <c r="R966" s="52">
        <f>IF(M966="", 0, (N966/'PPF Application'!$T$7)*O966)</f>
        <v>0</v>
      </c>
      <c r="S966" s="135"/>
      <c r="U966" s="159">
        <f t="shared" si="120"/>
        <v>0</v>
      </c>
      <c r="V966" s="159">
        <f t="shared" ref="V966:V1005" si="121">IF(AND(C966="x",G966="x"),1,0)</f>
        <v>0</v>
      </c>
      <c r="W966" s="159">
        <f t="shared" ref="W966:W1005" si="122">IF(AND(D966="x",G966="x"),1,0)</f>
        <v>0</v>
      </c>
      <c r="X966" s="159">
        <f t="shared" ref="X966:X1005" si="123">IF(AND(E966="x",G966="x"),1,0)</f>
        <v>0</v>
      </c>
      <c r="Y966" s="159">
        <f t="shared" ref="Y966:Y1005" si="124">IF(OR(M966="UNK",M966="TPR",M966="ORP",M966="INC",M966="OTS"),1,0)</f>
        <v>0</v>
      </c>
      <c r="Z966" s="11">
        <f t="shared" ref="Z966:Z1005" si="125">IF((AND(AND(AND(K966&lt;=$AA$5,L966&gt;=$AA$5,K966&lt;&gt;"",G966&lt;&gt;"")))),1,0)</f>
        <v>0</v>
      </c>
      <c r="AB966" s="23">
        <f t="shared" ref="AB966:AB1005" si="126">IF(H966="x",Q966,0)</f>
        <v>0</v>
      </c>
      <c r="AC966" s="23">
        <f t="shared" ref="AC966:AC1005" si="127">IF(P966="x", Q966, 0)</f>
        <v>0</v>
      </c>
    </row>
    <row r="967" spans="1:29" x14ac:dyDescent="0.2">
      <c r="A967" s="364"/>
      <c r="B967" s="364"/>
      <c r="C967" s="165"/>
      <c r="D967" s="165"/>
      <c r="E967" s="165"/>
      <c r="F967" s="195"/>
      <c r="G967" s="165"/>
      <c r="H967" s="165"/>
      <c r="I967" s="165"/>
      <c r="J967" s="165"/>
      <c r="K967" s="77"/>
      <c r="L967" s="77"/>
      <c r="M967" s="82"/>
      <c r="N967" s="196">
        <f>VLOOKUP(M967,'Supporting Documentation'!$A$4:$J$566,10,FALSE)</f>
        <v>0</v>
      </c>
      <c r="O967" s="51"/>
      <c r="P967" s="50"/>
      <c r="Q967" s="157">
        <f>IF(O967="",0,(O967/'PPF Application'!$T$7))</f>
        <v>0</v>
      </c>
      <c r="R967" s="52">
        <f>IF(M967="", 0, (N967/'PPF Application'!$T$7)*O967)</f>
        <v>0</v>
      </c>
      <c r="S967" s="135"/>
      <c r="U967" s="159">
        <f t="shared" ref="U967:U1005" si="128">IF(AND(A967="x",G967="x"),1,0)</f>
        <v>0</v>
      </c>
      <c r="V967" s="159">
        <f t="shared" si="121"/>
        <v>0</v>
      </c>
      <c r="W967" s="159">
        <f t="shared" si="122"/>
        <v>0</v>
      </c>
      <c r="X967" s="159">
        <f t="shared" si="123"/>
        <v>0</v>
      </c>
      <c r="Y967" s="159">
        <f t="shared" si="124"/>
        <v>0</v>
      </c>
      <c r="Z967" s="11">
        <f t="shared" si="125"/>
        <v>0</v>
      </c>
      <c r="AB967" s="23">
        <f t="shared" si="126"/>
        <v>0</v>
      </c>
      <c r="AC967" s="23">
        <f t="shared" si="127"/>
        <v>0</v>
      </c>
    </row>
    <row r="968" spans="1:29" x14ac:dyDescent="0.2">
      <c r="A968" s="364"/>
      <c r="B968" s="364"/>
      <c r="C968" s="165"/>
      <c r="D968" s="165"/>
      <c r="E968" s="165"/>
      <c r="F968" s="195"/>
      <c r="G968" s="165"/>
      <c r="H968" s="165"/>
      <c r="I968" s="165"/>
      <c r="J968" s="165"/>
      <c r="K968" s="77"/>
      <c r="L968" s="77"/>
      <c r="M968" s="82"/>
      <c r="N968" s="196">
        <f>VLOOKUP(M968,'Supporting Documentation'!$A$4:$J$566,10,FALSE)</f>
        <v>0</v>
      </c>
      <c r="O968" s="51"/>
      <c r="P968" s="50"/>
      <c r="Q968" s="157">
        <f>IF(O968="",0,(O968/'PPF Application'!$T$7))</f>
        <v>0</v>
      </c>
      <c r="R968" s="52">
        <f>IF(M968="", 0, (N968/'PPF Application'!$T$7)*O968)</f>
        <v>0</v>
      </c>
      <c r="S968" s="135"/>
      <c r="U968" s="159">
        <f t="shared" si="128"/>
        <v>0</v>
      </c>
      <c r="V968" s="159">
        <f t="shared" si="121"/>
        <v>0</v>
      </c>
      <c r="W968" s="159">
        <f t="shared" si="122"/>
        <v>0</v>
      </c>
      <c r="X968" s="159">
        <f t="shared" si="123"/>
        <v>0</v>
      </c>
      <c r="Y968" s="159">
        <f t="shared" si="124"/>
        <v>0</v>
      </c>
      <c r="Z968" s="11">
        <f t="shared" si="125"/>
        <v>0</v>
      </c>
      <c r="AB968" s="23">
        <f t="shared" si="126"/>
        <v>0</v>
      </c>
      <c r="AC968" s="23">
        <f t="shared" si="127"/>
        <v>0</v>
      </c>
    </row>
    <row r="969" spans="1:29" x14ac:dyDescent="0.2">
      <c r="A969" s="364"/>
      <c r="B969" s="364"/>
      <c r="C969" s="165"/>
      <c r="D969" s="165"/>
      <c r="E969" s="165"/>
      <c r="F969" s="195"/>
      <c r="G969" s="165"/>
      <c r="H969" s="165"/>
      <c r="I969" s="165"/>
      <c r="J969" s="165"/>
      <c r="K969" s="77"/>
      <c r="L969" s="77"/>
      <c r="M969" s="82"/>
      <c r="N969" s="196">
        <f>VLOOKUP(M969,'Supporting Documentation'!$A$4:$J$566,10,FALSE)</f>
        <v>0</v>
      </c>
      <c r="O969" s="51"/>
      <c r="P969" s="50"/>
      <c r="Q969" s="157">
        <f>IF(O969="",0,(O969/'PPF Application'!$T$7))</f>
        <v>0</v>
      </c>
      <c r="R969" s="52">
        <f>IF(M969="", 0, (N969/'PPF Application'!$T$7)*O969)</f>
        <v>0</v>
      </c>
      <c r="S969" s="135"/>
      <c r="U969" s="159">
        <f t="shared" si="128"/>
        <v>0</v>
      </c>
      <c r="V969" s="159">
        <f t="shared" si="121"/>
        <v>0</v>
      </c>
      <c r="W969" s="159">
        <f t="shared" si="122"/>
        <v>0</v>
      </c>
      <c r="X969" s="159">
        <f t="shared" si="123"/>
        <v>0</v>
      </c>
      <c r="Y969" s="159">
        <f t="shared" si="124"/>
        <v>0</v>
      </c>
      <c r="Z969" s="11">
        <f t="shared" si="125"/>
        <v>0</v>
      </c>
      <c r="AB969" s="23">
        <f t="shared" si="126"/>
        <v>0</v>
      </c>
      <c r="AC969" s="23">
        <f t="shared" si="127"/>
        <v>0</v>
      </c>
    </row>
    <row r="970" spans="1:29" x14ac:dyDescent="0.2">
      <c r="A970" s="364"/>
      <c r="B970" s="364"/>
      <c r="C970" s="165"/>
      <c r="D970" s="165"/>
      <c r="E970" s="165"/>
      <c r="F970" s="195"/>
      <c r="G970" s="165"/>
      <c r="H970" s="165"/>
      <c r="I970" s="165"/>
      <c r="J970" s="165"/>
      <c r="K970" s="77"/>
      <c r="L970" s="77"/>
      <c r="M970" s="82"/>
      <c r="N970" s="196">
        <f>VLOOKUP(M970,'Supporting Documentation'!$A$4:$J$566,10,FALSE)</f>
        <v>0</v>
      </c>
      <c r="O970" s="51"/>
      <c r="P970" s="50"/>
      <c r="Q970" s="157">
        <f>IF(O970="",0,(O970/'PPF Application'!$T$7))</f>
        <v>0</v>
      </c>
      <c r="R970" s="52">
        <f>IF(M970="", 0, (N970/'PPF Application'!$T$7)*O970)</f>
        <v>0</v>
      </c>
      <c r="S970" s="135"/>
      <c r="U970" s="159">
        <f t="shared" si="128"/>
        <v>0</v>
      </c>
      <c r="V970" s="159">
        <f t="shared" si="121"/>
        <v>0</v>
      </c>
      <c r="W970" s="159">
        <f t="shared" si="122"/>
        <v>0</v>
      </c>
      <c r="X970" s="159">
        <f t="shared" si="123"/>
        <v>0</v>
      </c>
      <c r="Y970" s="159">
        <f t="shared" si="124"/>
        <v>0</v>
      </c>
      <c r="Z970" s="11">
        <f t="shared" si="125"/>
        <v>0</v>
      </c>
      <c r="AB970" s="23">
        <f t="shared" si="126"/>
        <v>0</v>
      </c>
      <c r="AC970" s="23">
        <f t="shared" si="127"/>
        <v>0</v>
      </c>
    </row>
    <row r="971" spans="1:29" x14ac:dyDescent="0.2">
      <c r="A971" s="364"/>
      <c r="B971" s="364"/>
      <c r="C971" s="165"/>
      <c r="D971" s="165"/>
      <c r="E971" s="165"/>
      <c r="F971" s="195"/>
      <c r="G971" s="165"/>
      <c r="H971" s="165"/>
      <c r="I971" s="165"/>
      <c r="J971" s="165"/>
      <c r="K971" s="77"/>
      <c r="L971" s="77"/>
      <c r="M971" s="82"/>
      <c r="N971" s="196">
        <f>VLOOKUP(M971,'Supporting Documentation'!$A$4:$J$566,10,FALSE)</f>
        <v>0</v>
      </c>
      <c r="O971" s="51"/>
      <c r="P971" s="50"/>
      <c r="Q971" s="157">
        <f>IF(O971="",0,(O971/'PPF Application'!$T$7))</f>
        <v>0</v>
      </c>
      <c r="R971" s="52">
        <f>IF(M971="", 0, (N971/'PPF Application'!$T$7)*O971)</f>
        <v>0</v>
      </c>
      <c r="S971" s="135"/>
      <c r="U971" s="159">
        <f t="shared" si="128"/>
        <v>0</v>
      </c>
      <c r="V971" s="159">
        <f t="shared" si="121"/>
        <v>0</v>
      </c>
      <c r="W971" s="159">
        <f t="shared" si="122"/>
        <v>0</v>
      </c>
      <c r="X971" s="159">
        <f t="shared" si="123"/>
        <v>0</v>
      </c>
      <c r="Y971" s="159">
        <f t="shared" si="124"/>
        <v>0</v>
      </c>
      <c r="Z971" s="11">
        <f t="shared" si="125"/>
        <v>0</v>
      </c>
      <c r="AB971" s="23">
        <f t="shared" si="126"/>
        <v>0</v>
      </c>
      <c r="AC971" s="23">
        <f t="shared" si="127"/>
        <v>0</v>
      </c>
    </row>
    <row r="972" spans="1:29" x14ac:dyDescent="0.2">
      <c r="A972" s="364"/>
      <c r="B972" s="364"/>
      <c r="C972" s="165"/>
      <c r="D972" s="165"/>
      <c r="E972" s="165"/>
      <c r="F972" s="195"/>
      <c r="G972" s="165"/>
      <c r="H972" s="165"/>
      <c r="I972" s="165"/>
      <c r="J972" s="165"/>
      <c r="K972" s="77"/>
      <c r="L972" s="77"/>
      <c r="M972" s="82"/>
      <c r="N972" s="196">
        <f>VLOOKUP(M972,'Supporting Documentation'!$A$4:$J$566,10,FALSE)</f>
        <v>0</v>
      </c>
      <c r="O972" s="51"/>
      <c r="P972" s="50"/>
      <c r="Q972" s="157">
        <f>IF(O972="",0,(O972/'PPF Application'!$T$7))</f>
        <v>0</v>
      </c>
      <c r="R972" s="52">
        <f>IF(M972="", 0, (N972/'PPF Application'!$T$7)*O972)</f>
        <v>0</v>
      </c>
      <c r="S972" s="135"/>
      <c r="U972" s="159">
        <f t="shared" si="128"/>
        <v>0</v>
      </c>
      <c r="V972" s="159">
        <f t="shared" si="121"/>
        <v>0</v>
      </c>
      <c r="W972" s="159">
        <f t="shared" si="122"/>
        <v>0</v>
      </c>
      <c r="X972" s="159">
        <f t="shared" si="123"/>
        <v>0</v>
      </c>
      <c r="Y972" s="159">
        <f t="shared" si="124"/>
        <v>0</v>
      </c>
      <c r="Z972" s="11">
        <f t="shared" si="125"/>
        <v>0</v>
      </c>
      <c r="AB972" s="23">
        <f t="shared" si="126"/>
        <v>0</v>
      </c>
      <c r="AC972" s="23">
        <f t="shared" si="127"/>
        <v>0</v>
      </c>
    </row>
    <row r="973" spans="1:29" x14ac:dyDescent="0.2">
      <c r="A973" s="364"/>
      <c r="B973" s="364"/>
      <c r="C973" s="165"/>
      <c r="D973" s="165"/>
      <c r="E973" s="165"/>
      <c r="F973" s="195"/>
      <c r="G973" s="165"/>
      <c r="H973" s="165"/>
      <c r="I973" s="165"/>
      <c r="J973" s="165"/>
      <c r="K973" s="77"/>
      <c r="L973" s="77"/>
      <c r="M973" s="82"/>
      <c r="N973" s="196">
        <f>VLOOKUP(M973,'Supporting Documentation'!$A$4:$J$566,10,FALSE)</f>
        <v>0</v>
      </c>
      <c r="O973" s="51"/>
      <c r="P973" s="50"/>
      <c r="Q973" s="157">
        <f>IF(O973="",0,(O973/'PPF Application'!$T$7))</f>
        <v>0</v>
      </c>
      <c r="R973" s="52">
        <f>IF(M973="", 0, (N973/'PPF Application'!$T$7)*O973)</f>
        <v>0</v>
      </c>
      <c r="S973" s="135"/>
      <c r="U973" s="159">
        <f t="shared" si="128"/>
        <v>0</v>
      </c>
      <c r="V973" s="159">
        <f t="shared" si="121"/>
        <v>0</v>
      </c>
      <c r="W973" s="159">
        <f t="shared" si="122"/>
        <v>0</v>
      </c>
      <c r="X973" s="159">
        <f t="shared" si="123"/>
        <v>0</v>
      </c>
      <c r="Y973" s="159">
        <f t="shared" si="124"/>
        <v>0</v>
      </c>
      <c r="Z973" s="11">
        <f t="shared" si="125"/>
        <v>0</v>
      </c>
      <c r="AB973" s="23">
        <f t="shared" si="126"/>
        <v>0</v>
      </c>
      <c r="AC973" s="23">
        <f t="shared" si="127"/>
        <v>0</v>
      </c>
    </row>
    <row r="974" spans="1:29" x14ac:dyDescent="0.2">
      <c r="A974" s="364"/>
      <c r="B974" s="364"/>
      <c r="C974" s="165"/>
      <c r="D974" s="165"/>
      <c r="E974" s="165"/>
      <c r="F974" s="195"/>
      <c r="G974" s="165"/>
      <c r="H974" s="165"/>
      <c r="I974" s="165"/>
      <c r="J974" s="165"/>
      <c r="K974" s="77"/>
      <c r="L974" s="77"/>
      <c r="M974" s="82"/>
      <c r="N974" s="196">
        <f>VLOOKUP(M974,'Supporting Documentation'!$A$4:$J$566,10,FALSE)</f>
        <v>0</v>
      </c>
      <c r="O974" s="51"/>
      <c r="P974" s="50"/>
      <c r="Q974" s="157">
        <f>IF(O974="",0,(O974/'PPF Application'!$T$7))</f>
        <v>0</v>
      </c>
      <c r="R974" s="52">
        <f>IF(M974="", 0, (N974/'PPF Application'!$T$7)*O974)</f>
        <v>0</v>
      </c>
      <c r="S974" s="135"/>
      <c r="U974" s="159">
        <f t="shared" si="128"/>
        <v>0</v>
      </c>
      <c r="V974" s="159">
        <f t="shared" si="121"/>
        <v>0</v>
      </c>
      <c r="W974" s="159">
        <f t="shared" si="122"/>
        <v>0</v>
      </c>
      <c r="X974" s="159">
        <f t="shared" si="123"/>
        <v>0</v>
      </c>
      <c r="Y974" s="159">
        <f t="shared" si="124"/>
        <v>0</v>
      </c>
      <c r="Z974" s="11">
        <f t="shared" si="125"/>
        <v>0</v>
      </c>
      <c r="AB974" s="23">
        <f t="shared" si="126"/>
        <v>0</v>
      </c>
      <c r="AC974" s="23">
        <f t="shared" si="127"/>
        <v>0</v>
      </c>
    </row>
    <row r="975" spans="1:29" x14ac:dyDescent="0.2">
      <c r="A975" s="364"/>
      <c r="B975" s="364"/>
      <c r="C975" s="165"/>
      <c r="D975" s="165"/>
      <c r="E975" s="165"/>
      <c r="F975" s="195"/>
      <c r="G975" s="165"/>
      <c r="H975" s="165"/>
      <c r="I975" s="165"/>
      <c r="J975" s="165"/>
      <c r="K975" s="77"/>
      <c r="L975" s="77"/>
      <c r="M975" s="82"/>
      <c r="N975" s="196">
        <f>VLOOKUP(M975,'Supporting Documentation'!$A$4:$J$566,10,FALSE)</f>
        <v>0</v>
      </c>
      <c r="O975" s="51"/>
      <c r="P975" s="50"/>
      <c r="Q975" s="157">
        <f>IF(O975="",0,(O975/'PPF Application'!$T$7))</f>
        <v>0</v>
      </c>
      <c r="R975" s="52">
        <f>IF(M975="", 0, (N975/'PPF Application'!$T$7)*O975)</f>
        <v>0</v>
      </c>
      <c r="S975" s="135"/>
      <c r="U975" s="159">
        <f t="shared" si="128"/>
        <v>0</v>
      </c>
      <c r="V975" s="159">
        <f t="shared" si="121"/>
        <v>0</v>
      </c>
      <c r="W975" s="159">
        <f t="shared" si="122"/>
        <v>0</v>
      </c>
      <c r="X975" s="159">
        <f t="shared" si="123"/>
        <v>0</v>
      </c>
      <c r="Y975" s="159">
        <f t="shared" si="124"/>
        <v>0</v>
      </c>
      <c r="Z975" s="11">
        <f t="shared" si="125"/>
        <v>0</v>
      </c>
      <c r="AB975" s="23">
        <f t="shared" si="126"/>
        <v>0</v>
      </c>
      <c r="AC975" s="23">
        <f t="shared" si="127"/>
        <v>0</v>
      </c>
    </row>
    <row r="976" spans="1:29" x14ac:dyDescent="0.2">
      <c r="A976" s="364"/>
      <c r="B976" s="364"/>
      <c r="C976" s="165"/>
      <c r="D976" s="165"/>
      <c r="E976" s="165"/>
      <c r="F976" s="195"/>
      <c r="G976" s="165"/>
      <c r="H976" s="165"/>
      <c r="I976" s="165"/>
      <c r="J976" s="165"/>
      <c r="K976" s="77"/>
      <c r="L976" s="77"/>
      <c r="M976" s="82"/>
      <c r="N976" s="196">
        <f>VLOOKUP(M976,'Supporting Documentation'!$A$4:$J$566,10,FALSE)</f>
        <v>0</v>
      </c>
      <c r="O976" s="51"/>
      <c r="P976" s="50"/>
      <c r="Q976" s="157">
        <f>IF(O976="",0,(O976/'PPF Application'!$T$7))</f>
        <v>0</v>
      </c>
      <c r="R976" s="52">
        <f>IF(M976="", 0, (N976/'PPF Application'!$T$7)*O976)</f>
        <v>0</v>
      </c>
      <c r="S976" s="135"/>
      <c r="U976" s="159">
        <f t="shared" si="128"/>
        <v>0</v>
      </c>
      <c r="V976" s="159">
        <f t="shared" si="121"/>
        <v>0</v>
      </c>
      <c r="W976" s="159">
        <f t="shared" si="122"/>
        <v>0</v>
      </c>
      <c r="X976" s="159">
        <f t="shared" si="123"/>
        <v>0</v>
      </c>
      <c r="Y976" s="159">
        <f t="shared" si="124"/>
        <v>0</v>
      </c>
      <c r="Z976" s="11">
        <f t="shared" si="125"/>
        <v>0</v>
      </c>
      <c r="AB976" s="23">
        <f t="shared" si="126"/>
        <v>0</v>
      </c>
      <c r="AC976" s="23">
        <f t="shared" si="127"/>
        <v>0</v>
      </c>
    </row>
    <row r="977" spans="1:29" x14ac:dyDescent="0.2">
      <c r="A977" s="364"/>
      <c r="B977" s="364"/>
      <c r="C977" s="165"/>
      <c r="D977" s="165"/>
      <c r="E977" s="165"/>
      <c r="F977" s="195"/>
      <c r="G977" s="165"/>
      <c r="H977" s="165"/>
      <c r="I977" s="165"/>
      <c r="J977" s="165"/>
      <c r="K977" s="77"/>
      <c r="L977" s="77"/>
      <c r="M977" s="82"/>
      <c r="N977" s="196">
        <f>VLOOKUP(M977,'Supporting Documentation'!$A$4:$J$566,10,FALSE)</f>
        <v>0</v>
      </c>
      <c r="O977" s="51"/>
      <c r="P977" s="50"/>
      <c r="Q977" s="157">
        <f>IF(O977="",0,(O977/'PPF Application'!$T$7))</f>
        <v>0</v>
      </c>
      <c r="R977" s="52">
        <f>IF(M977="", 0, (N977/'PPF Application'!$T$7)*O977)</f>
        <v>0</v>
      </c>
      <c r="S977" s="135"/>
      <c r="U977" s="159">
        <f t="shared" si="128"/>
        <v>0</v>
      </c>
      <c r="V977" s="159">
        <f t="shared" si="121"/>
        <v>0</v>
      </c>
      <c r="W977" s="159">
        <f t="shared" si="122"/>
        <v>0</v>
      </c>
      <c r="X977" s="159">
        <f t="shared" si="123"/>
        <v>0</v>
      </c>
      <c r="Y977" s="159">
        <f t="shared" si="124"/>
        <v>0</v>
      </c>
      <c r="Z977" s="11">
        <f t="shared" si="125"/>
        <v>0</v>
      </c>
      <c r="AB977" s="23">
        <f t="shared" si="126"/>
        <v>0</v>
      </c>
      <c r="AC977" s="23">
        <f t="shared" si="127"/>
        <v>0</v>
      </c>
    </row>
    <row r="978" spans="1:29" x14ac:dyDescent="0.2">
      <c r="A978" s="364"/>
      <c r="B978" s="364"/>
      <c r="C978" s="165"/>
      <c r="D978" s="165"/>
      <c r="E978" s="165"/>
      <c r="F978" s="195"/>
      <c r="G978" s="165"/>
      <c r="H978" s="165"/>
      <c r="I978" s="165"/>
      <c r="J978" s="165"/>
      <c r="K978" s="77"/>
      <c r="L978" s="77"/>
      <c r="M978" s="82"/>
      <c r="N978" s="196">
        <f>VLOOKUP(M978,'Supporting Documentation'!$A$4:$J$566,10,FALSE)</f>
        <v>0</v>
      </c>
      <c r="O978" s="51"/>
      <c r="P978" s="50"/>
      <c r="Q978" s="157">
        <f>IF(O978="",0,(O978/'PPF Application'!$T$7))</f>
        <v>0</v>
      </c>
      <c r="R978" s="52">
        <f>IF(M978="", 0, (N978/'PPF Application'!$T$7)*O978)</f>
        <v>0</v>
      </c>
      <c r="S978" s="135"/>
      <c r="U978" s="159">
        <f t="shared" si="128"/>
        <v>0</v>
      </c>
      <c r="V978" s="159">
        <f t="shared" si="121"/>
        <v>0</v>
      </c>
      <c r="W978" s="159">
        <f t="shared" si="122"/>
        <v>0</v>
      </c>
      <c r="X978" s="159">
        <f t="shared" si="123"/>
        <v>0</v>
      </c>
      <c r="Y978" s="159">
        <f t="shared" si="124"/>
        <v>0</v>
      </c>
      <c r="Z978" s="11">
        <f t="shared" si="125"/>
        <v>0</v>
      </c>
      <c r="AB978" s="23">
        <f t="shared" si="126"/>
        <v>0</v>
      </c>
      <c r="AC978" s="23">
        <f t="shared" si="127"/>
        <v>0</v>
      </c>
    </row>
    <row r="979" spans="1:29" x14ac:dyDescent="0.2">
      <c r="A979" s="364"/>
      <c r="B979" s="364"/>
      <c r="C979" s="165"/>
      <c r="D979" s="165"/>
      <c r="E979" s="165"/>
      <c r="F979" s="195"/>
      <c r="G979" s="165"/>
      <c r="H979" s="165"/>
      <c r="I979" s="165"/>
      <c r="J979" s="165"/>
      <c r="K979" s="77"/>
      <c r="L979" s="77"/>
      <c r="M979" s="82"/>
      <c r="N979" s="196">
        <f>VLOOKUP(M979,'Supporting Documentation'!$A$4:$J$566,10,FALSE)</f>
        <v>0</v>
      </c>
      <c r="O979" s="51"/>
      <c r="P979" s="50"/>
      <c r="Q979" s="157">
        <f>IF(O979="",0,(O979/'PPF Application'!$T$7))</f>
        <v>0</v>
      </c>
      <c r="R979" s="52">
        <f>IF(M979="", 0, (N979/'PPF Application'!$T$7)*O979)</f>
        <v>0</v>
      </c>
      <c r="S979" s="135"/>
      <c r="U979" s="159">
        <f t="shared" si="128"/>
        <v>0</v>
      </c>
      <c r="V979" s="159">
        <f t="shared" si="121"/>
        <v>0</v>
      </c>
      <c r="W979" s="159">
        <f t="shared" si="122"/>
        <v>0</v>
      </c>
      <c r="X979" s="159">
        <f t="shared" si="123"/>
        <v>0</v>
      </c>
      <c r="Y979" s="159">
        <f t="shared" si="124"/>
        <v>0</v>
      </c>
      <c r="Z979" s="11">
        <f t="shared" si="125"/>
        <v>0</v>
      </c>
      <c r="AB979" s="23">
        <f t="shared" si="126"/>
        <v>0</v>
      </c>
      <c r="AC979" s="23">
        <f t="shared" si="127"/>
        <v>0</v>
      </c>
    </row>
    <row r="980" spans="1:29" x14ac:dyDescent="0.2">
      <c r="A980" s="364"/>
      <c r="B980" s="364"/>
      <c r="C980" s="165"/>
      <c r="D980" s="165"/>
      <c r="E980" s="165"/>
      <c r="F980" s="195"/>
      <c r="G980" s="165"/>
      <c r="H980" s="165"/>
      <c r="I980" s="165"/>
      <c r="J980" s="165"/>
      <c r="K980" s="77"/>
      <c r="L980" s="77"/>
      <c r="M980" s="82"/>
      <c r="N980" s="196">
        <f>VLOOKUP(M980,'Supporting Documentation'!$A$4:$J$566,10,FALSE)</f>
        <v>0</v>
      </c>
      <c r="O980" s="51"/>
      <c r="P980" s="50"/>
      <c r="Q980" s="157">
        <f>IF(O980="",0,(O980/'PPF Application'!$T$7))</f>
        <v>0</v>
      </c>
      <c r="R980" s="52">
        <f>IF(M980="", 0, (N980/'PPF Application'!$T$7)*O980)</f>
        <v>0</v>
      </c>
      <c r="S980" s="135"/>
      <c r="U980" s="159">
        <f t="shared" si="128"/>
        <v>0</v>
      </c>
      <c r="V980" s="159">
        <f t="shared" si="121"/>
        <v>0</v>
      </c>
      <c r="W980" s="159">
        <f t="shared" si="122"/>
        <v>0</v>
      </c>
      <c r="X980" s="159">
        <f t="shared" si="123"/>
        <v>0</v>
      </c>
      <c r="Y980" s="159">
        <f t="shared" si="124"/>
        <v>0</v>
      </c>
      <c r="Z980" s="11">
        <f t="shared" si="125"/>
        <v>0</v>
      </c>
      <c r="AB980" s="23">
        <f t="shared" si="126"/>
        <v>0</v>
      </c>
      <c r="AC980" s="23">
        <f t="shared" si="127"/>
        <v>0</v>
      </c>
    </row>
    <row r="981" spans="1:29" x14ac:dyDescent="0.2">
      <c r="A981" s="364"/>
      <c r="B981" s="364"/>
      <c r="C981" s="165"/>
      <c r="D981" s="165"/>
      <c r="E981" s="165"/>
      <c r="F981" s="195"/>
      <c r="G981" s="165"/>
      <c r="H981" s="165"/>
      <c r="I981" s="165"/>
      <c r="J981" s="165"/>
      <c r="K981" s="77"/>
      <c r="L981" s="77"/>
      <c r="M981" s="82"/>
      <c r="N981" s="196">
        <f>VLOOKUP(M981,'Supporting Documentation'!$A$4:$J$566,10,FALSE)</f>
        <v>0</v>
      </c>
      <c r="O981" s="51"/>
      <c r="P981" s="50"/>
      <c r="Q981" s="157">
        <f>IF(O981="",0,(O981/'PPF Application'!$T$7))</f>
        <v>0</v>
      </c>
      <c r="R981" s="52">
        <f>IF(M981="", 0, (N981/'PPF Application'!$T$7)*O981)</f>
        <v>0</v>
      </c>
      <c r="S981" s="135"/>
      <c r="U981" s="159">
        <f t="shared" si="128"/>
        <v>0</v>
      </c>
      <c r="V981" s="159">
        <f t="shared" si="121"/>
        <v>0</v>
      </c>
      <c r="W981" s="159">
        <f t="shared" si="122"/>
        <v>0</v>
      </c>
      <c r="X981" s="159">
        <f t="shared" si="123"/>
        <v>0</v>
      </c>
      <c r="Y981" s="159">
        <f t="shared" si="124"/>
        <v>0</v>
      </c>
      <c r="Z981" s="11">
        <f t="shared" si="125"/>
        <v>0</v>
      </c>
      <c r="AB981" s="23">
        <f t="shared" si="126"/>
        <v>0</v>
      </c>
      <c r="AC981" s="23">
        <f t="shared" si="127"/>
        <v>0</v>
      </c>
    </row>
    <row r="982" spans="1:29" x14ac:dyDescent="0.2">
      <c r="A982" s="364"/>
      <c r="B982" s="364"/>
      <c r="C982" s="165"/>
      <c r="D982" s="165"/>
      <c r="E982" s="165"/>
      <c r="F982" s="195"/>
      <c r="G982" s="165"/>
      <c r="H982" s="165"/>
      <c r="I982" s="165"/>
      <c r="J982" s="165"/>
      <c r="K982" s="77"/>
      <c r="L982" s="77"/>
      <c r="M982" s="82"/>
      <c r="N982" s="196">
        <f>VLOOKUP(M982,'Supporting Documentation'!$A$4:$J$566,10,FALSE)</f>
        <v>0</v>
      </c>
      <c r="O982" s="51"/>
      <c r="P982" s="50"/>
      <c r="Q982" s="157">
        <f>IF(O982="",0,(O982/'PPF Application'!$T$7))</f>
        <v>0</v>
      </c>
      <c r="R982" s="52">
        <f>IF(M982="", 0, (N982/'PPF Application'!$T$7)*O982)</f>
        <v>0</v>
      </c>
      <c r="S982" s="135"/>
      <c r="U982" s="159">
        <f t="shared" si="128"/>
        <v>0</v>
      </c>
      <c r="V982" s="159">
        <f t="shared" si="121"/>
        <v>0</v>
      </c>
      <c r="W982" s="159">
        <f t="shared" si="122"/>
        <v>0</v>
      </c>
      <c r="X982" s="159">
        <f t="shared" si="123"/>
        <v>0</v>
      </c>
      <c r="Y982" s="159">
        <f t="shared" si="124"/>
        <v>0</v>
      </c>
      <c r="Z982" s="11">
        <f t="shared" si="125"/>
        <v>0</v>
      </c>
      <c r="AB982" s="23">
        <f t="shared" si="126"/>
        <v>0</v>
      </c>
      <c r="AC982" s="23">
        <f t="shared" si="127"/>
        <v>0</v>
      </c>
    </row>
    <row r="983" spans="1:29" x14ac:dyDescent="0.2">
      <c r="A983" s="364"/>
      <c r="B983" s="364"/>
      <c r="C983" s="165"/>
      <c r="D983" s="165"/>
      <c r="E983" s="165"/>
      <c r="F983" s="195"/>
      <c r="G983" s="165"/>
      <c r="H983" s="165"/>
      <c r="I983" s="165"/>
      <c r="J983" s="165"/>
      <c r="K983" s="77"/>
      <c r="L983" s="77"/>
      <c r="M983" s="82"/>
      <c r="N983" s="196">
        <f>VLOOKUP(M983,'Supporting Documentation'!$A$4:$J$566,10,FALSE)</f>
        <v>0</v>
      </c>
      <c r="O983" s="51"/>
      <c r="P983" s="50"/>
      <c r="Q983" s="157">
        <f>IF(O983="",0,(O983/'PPF Application'!$T$7))</f>
        <v>0</v>
      </c>
      <c r="R983" s="52">
        <f>IF(M983="", 0, (N983/'PPF Application'!$T$7)*O983)</f>
        <v>0</v>
      </c>
      <c r="S983" s="135"/>
      <c r="U983" s="159">
        <f t="shared" si="128"/>
        <v>0</v>
      </c>
      <c r="V983" s="159">
        <f t="shared" si="121"/>
        <v>0</v>
      </c>
      <c r="W983" s="159">
        <f t="shared" si="122"/>
        <v>0</v>
      </c>
      <c r="X983" s="159">
        <f t="shared" si="123"/>
        <v>0</v>
      </c>
      <c r="Y983" s="159">
        <f t="shared" si="124"/>
        <v>0</v>
      </c>
      <c r="Z983" s="11">
        <f t="shared" si="125"/>
        <v>0</v>
      </c>
      <c r="AB983" s="23">
        <f t="shared" si="126"/>
        <v>0</v>
      </c>
      <c r="AC983" s="23">
        <f t="shared" si="127"/>
        <v>0</v>
      </c>
    </row>
    <row r="984" spans="1:29" x14ac:dyDescent="0.2">
      <c r="A984" s="364"/>
      <c r="B984" s="364"/>
      <c r="C984" s="165"/>
      <c r="D984" s="165"/>
      <c r="E984" s="165"/>
      <c r="F984" s="195"/>
      <c r="G984" s="165"/>
      <c r="H984" s="165"/>
      <c r="I984" s="165"/>
      <c r="J984" s="165"/>
      <c r="K984" s="77"/>
      <c r="L984" s="77"/>
      <c r="M984" s="82"/>
      <c r="N984" s="196">
        <f>VLOOKUP(M984,'Supporting Documentation'!$A$4:$J$566,10,FALSE)</f>
        <v>0</v>
      </c>
      <c r="O984" s="51"/>
      <c r="P984" s="50"/>
      <c r="Q984" s="157">
        <f>IF(O984="",0,(O984/'PPF Application'!$T$7))</f>
        <v>0</v>
      </c>
      <c r="R984" s="52">
        <f>IF(M984="", 0, (N984/'PPF Application'!$T$7)*O984)</f>
        <v>0</v>
      </c>
      <c r="S984" s="135"/>
      <c r="U984" s="159">
        <f t="shared" si="128"/>
        <v>0</v>
      </c>
      <c r="V984" s="159">
        <f t="shared" si="121"/>
        <v>0</v>
      </c>
      <c r="W984" s="159">
        <f t="shared" si="122"/>
        <v>0</v>
      </c>
      <c r="X984" s="159">
        <f t="shared" si="123"/>
        <v>0</v>
      </c>
      <c r="Y984" s="159">
        <f t="shared" si="124"/>
        <v>0</v>
      </c>
      <c r="Z984" s="11">
        <f t="shared" si="125"/>
        <v>0</v>
      </c>
      <c r="AB984" s="23">
        <f t="shared" si="126"/>
        <v>0</v>
      </c>
      <c r="AC984" s="23">
        <f t="shared" si="127"/>
        <v>0</v>
      </c>
    </row>
    <row r="985" spans="1:29" x14ac:dyDescent="0.2">
      <c r="A985" s="364"/>
      <c r="B985" s="364"/>
      <c r="C985" s="165"/>
      <c r="D985" s="165"/>
      <c r="E985" s="165"/>
      <c r="F985" s="195"/>
      <c r="G985" s="165"/>
      <c r="H985" s="165"/>
      <c r="I985" s="165"/>
      <c r="J985" s="165"/>
      <c r="K985" s="77"/>
      <c r="L985" s="77"/>
      <c r="M985" s="82"/>
      <c r="N985" s="196">
        <f>VLOOKUP(M985,'Supporting Documentation'!$A$4:$J$566,10,FALSE)</f>
        <v>0</v>
      </c>
      <c r="O985" s="51"/>
      <c r="P985" s="50"/>
      <c r="Q985" s="157">
        <f>IF(O985="",0,(O985/'PPF Application'!$T$7))</f>
        <v>0</v>
      </c>
      <c r="R985" s="52">
        <f>IF(M985="", 0, (N985/'PPF Application'!$T$7)*O985)</f>
        <v>0</v>
      </c>
      <c r="S985" s="135"/>
      <c r="U985" s="159">
        <f t="shared" si="128"/>
        <v>0</v>
      </c>
      <c r="V985" s="159">
        <f t="shared" si="121"/>
        <v>0</v>
      </c>
      <c r="W985" s="159">
        <f t="shared" si="122"/>
        <v>0</v>
      </c>
      <c r="X985" s="159">
        <f t="shared" si="123"/>
        <v>0</v>
      </c>
      <c r="Y985" s="159">
        <f t="shared" si="124"/>
        <v>0</v>
      </c>
      <c r="Z985" s="11">
        <f t="shared" si="125"/>
        <v>0</v>
      </c>
      <c r="AB985" s="23">
        <f t="shared" si="126"/>
        <v>0</v>
      </c>
      <c r="AC985" s="23">
        <f t="shared" si="127"/>
        <v>0</v>
      </c>
    </row>
    <row r="986" spans="1:29" x14ac:dyDescent="0.2">
      <c r="A986" s="364"/>
      <c r="B986" s="364"/>
      <c r="C986" s="165"/>
      <c r="D986" s="165"/>
      <c r="E986" s="165"/>
      <c r="F986" s="195"/>
      <c r="G986" s="165"/>
      <c r="H986" s="165"/>
      <c r="I986" s="165"/>
      <c r="J986" s="165"/>
      <c r="K986" s="77"/>
      <c r="L986" s="77"/>
      <c r="M986" s="82"/>
      <c r="N986" s="196">
        <f>VLOOKUP(M986,'Supporting Documentation'!$A$4:$J$566,10,FALSE)</f>
        <v>0</v>
      </c>
      <c r="O986" s="51"/>
      <c r="P986" s="50"/>
      <c r="Q986" s="157">
        <f>IF(O986="",0,(O986/'PPF Application'!$T$7))</f>
        <v>0</v>
      </c>
      <c r="R986" s="52">
        <f>IF(M986="", 0, (N986/'PPF Application'!$T$7)*O986)</f>
        <v>0</v>
      </c>
      <c r="S986" s="135"/>
      <c r="U986" s="159">
        <f t="shared" si="128"/>
        <v>0</v>
      </c>
      <c r="V986" s="159">
        <f t="shared" si="121"/>
        <v>0</v>
      </c>
      <c r="W986" s="159">
        <f t="shared" si="122"/>
        <v>0</v>
      </c>
      <c r="X986" s="159">
        <f t="shared" si="123"/>
        <v>0</v>
      </c>
      <c r="Y986" s="159">
        <f t="shared" si="124"/>
        <v>0</v>
      </c>
      <c r="Z986" s="11">
        <f t="shared" si="125"/>
        <v>0</v>
      </c>
      <c r="AB986" s="23">
        <f t="shared" si="126"/>
        <v>0</v>
      </c>
      <c r="AC986" s="23">
        <f t="shared" si="127"/>
        <v>0</v>
      </c>
    </row>
    <row r="987" spans="1:29" x14ac:dyDescent="0.2">
      <c r="A987" s="364"/>
      <c r="B987" s="364"/>
      <c r="C987" s="165"/>
      <c r="D987" s="165"/>
      <c r="E987" s="165"/>
      <c r="F987" s="195"/>
      <c r="G987" s="165"/>
      <c r="H987" s="165"/>
      <c r="I987" s="165"/>
      <c r="J987" s="165"/>
      <c r="K987" s="77"/>
      <c r="L987" s="77"/>
      <c r="M987" s="82"/>
      <c r="N987" s="196">
        <f>VLOOKUP(M987,'Supporting Documentation'!$A$4:$J$566,10,FALSE)</f>
        <v>0</v>
      </c>
      <c r="O987" s="51"/>
      <c r="P987" s="50"/>
      <c r="Q987" s="157">
        <f>IF(O987="",0,(O987/'PPF Application'!$T$7))</f>
        <v>0</v>
      </c>
      <c r="R987" s="52">
        <f>IF(M987="", 0, (N987/'PPF Application'!$T$7)*O987)</f>
        <v>0</v>
      </c>
      <c r="S987" s="135"/>
      <c r="U987" s="159">
        <f t="shared" si="128"/>
        <v>0</v>
      </c>
      <c r="V987" s="159">
        <f t="shared" si="121"/>
        <v>0</v>
      </c>
      <c r="W987" s="159">
        <f t="shared" si="122"/>
        <v>0</v>
      </c>
      <c r="X987" s="159">
        <f t="shared" si="123"/>
        <v>0</v>
      </c>
      <c r="Y987" s="159">
        <f t="shared" si="124"/>
        <v>0</v>
      </c>
      <c r="Z987" s="11">
        <f t="shared" si="125"/>
        <v>0</v>
      </c>
      <c r="AB987" s="23">
        <f t="shared" si="126"/>
        <v>0</v>
      </c>
      <c r="AC987" s="23">
        <f t="shared" si="127"/>
        <v>0</v>
      </c>
    </row>
    <row r="988" spans="1:29" x14ac:dyDescent="0.2">
      <c r="A988" s="364"/>
      <c r="B988" s="364"/>
      <c r="C988" s="165"/>
      <c r="D988" s="165"/>
      <c r="E988" s="165"/>
      <c r="F988" s="195"/>
      <c r="G988" s="165"/>
      <c r="H988" s="165"/>
      <c r="I988" s="165"/>
      <c r="J988" s="165"/>
      <c r="K988" s="77"/>
      <c r="L988" s="77"/>
      <c r="M988" s="82"/>
      <c r="N988" s="196">
        <f>VLOOKUP(M988,'Supporting Documentation'!$A$4:$J$566,10,FALSE)</f>
        <v>0</v>
      </c>
      <c r="O988" s="51"/>
      <c r="P988" s="50"/>
      <c r="Q988" s="157">
        <f>IF(O988="",0,(O988/'PPF Application'!$T$7))</f>
        <v>0</v>
      </c>
      <c r="R988" s="52">
        <f>IF(M988="", 0, (N988/'PPF Application'!$T$7)*O988)</f>
        <v>0</v>
      </c>
      <c r="S988" s="135"/>
      <c r="U988" s="159">
        <f t="shared" si="128"/>
        <v>0</v>
      </c>
      <c r="V988" s="159">
        <f t="shared" si="121"/>
        <v>0</v>
      </c>
      <c r="W988" s="159">
        <f t="shared" si="122"/>
        <v>0</v>
      </c>
      <c r="X988" s="159">
        <f t="shared" si="123"/>
        <v>0</v>
      </c>
      <c r="Y988" s="159">
        <f t="shared" si="124"/>
        <v>0</v>
      </c>
      <c r="Z988" s="11">
        <f t="shared" si="125"/>
        <v>0</v>
      </c>
      <c r="AB988" s="23">
        <f t="shared" si="126"/>
        <v>0</v>
      </c>
      <c r="AC988" s="23">
        <f t="shared" si="127"/>
        <v>0</v>
      </c>
    </row>
    <row r="989" spans="1:29" x14ac:dyDescent="0.2">
      <c r="A989" s="364"/>
      <c r="B989" s="364"/>
      <c r="C989" s="165"/>
      <c r="D989" s="165"/>
      <c r="E989" s="165"/>
      <c r="F989" s="195"/>
      <c r="G989" s="165"/>
      <c r="H989" s="165"/>
      <c r="I989" s="165"/>
      <c r="J989" s="165"/>
      <c r="K989" s="77"/>
      <c r="L989" s="77"/>
      <c r="M989" s="82"/>
      <c r="N989" s="196">
        <f>VLOOKUP(M989,'Supporting Documentation'!$A$4:$J$566,10,FALSE)</f>
        <v>0</v>
      </c>
      <c r="O989" s="51"/>
      <c r="P989" s="50"/>
      <c r="Q989" s="157">
        <f>IF(O989="",0,(O989/'PPF Application'!$T$7))</f>
        <v>0</v>
      </c>
      <c r="R989" s="52">
        <f>IF(M989="", 0, (N989/'PPF Application'!$T$7)*O989)</f>
        <v>0</v>
      </c>
      <c r="S989" s="135"/>
      <c r="U989" s="159">
        <f t="shared" si="128"/>
        <v>0</v>
      </c>
      <c r="V989" s="159">
        <f t="shared" si="121"/>
        <v>0</v>
      </c>
      <c r="W989" s="159">
        <f t="shared" si="122"/>
        <v>0</v>
      </c>
      <c r="X989" s="159">
        <f t="shared" si="123"/>
        <v>0</v>
      </c>
      <c r="Y989" s="159">
        <f t="shared" si="124"/>
        <v>0</v>
      </c>
      <c r="Z989" s="11">
        <f t="shared" si="125"/>
        <v>0</v>
      </c>
      <c r="AB989" s="23">
        <f t="shared" si="126"/>
        <v>0</v>
      </c>
      <c r="AC989" s="23">
        <f t="shared" si="127"/>
        <v>0</v>
      </c>
    </row>
    <row r="990" spans="1:29" x14ac:dyDescent="0.2">
      <c r="A990" s="364"/>
      <c r="B990" s="364"/>
      <c r="C990" s="165"/>
      <c r="D990" s="165"/>
      <c r="E990" s="165"/>
      <c r="F990" s="195"/>
      <c r="G990" s="165"/>
      <c r="H990" s="165"/>
      <c r="I990" s="165"/>
      <c r="J990" s="165"/>
      <c r="K990" s="77"/>
      <c r="L990" s="77"/>
      <c r="M990" s="82"/>
      <c r="N990" s="196">
        <f>VLOOKUP(M990,'Supporting Documentation'!$A$4:$J$566,10,FALSE)</f>
        <v>0</v>
      </c>
      <c r="O990" s="51"/>
      <c r="P990" s="50"/>
      <c r="Q990" s="157">
        <f>IF(O990="",0,(O990/'PPF Application'!$T$7))</f>
        <v>0</v>
      </c>
      <c r="R990" s="52">
        <f>IF(M990="", 0, (N990/'PPF Application'!$T$7)*O990)</f>
        <v>0</v>
      </c>
      <c r="S990" s="135"/>
      <c r="U990" s="159">
        <f t="shared" si="128"/>
        <v>0</v>
      </c>
      <c r="V990" s="159">
        <f t="shared" si="121"/>
        <v>0</v>
      </c>
      <c r="W990" s="159">
        <f t="shared" si="122"/>
        <v>0</v>
      </c>
      <c r="X990" s="159">
        <f t="shared" si="123"/>
        <v>0</v>
      </c>
      <c r="Y990" s="159">
        <f t="shared" si="124"/>
        <v>0</v>
      </c>
      <c r="Z990" s="11">
        <f t="shared" si="125"/>
        <v>0</v>
      </c>
      <c r="AB990" s="23">
        <f t="shared" si="126"/>
        <v>0</v>
      </c>
      <c r="AC990" s="23">
        <f t="shared" si="127"/>
        <v>0</v>
      </c>
    </row>
    <row r="991" spans="1:29" x14ac:dyDescent="0.2">
      <c r="A991" s="364"/>
      <c r="B991" s="364"/>
      <c r="C991" s="165"/>
      <c r="D991" s="165"/>
      <c r="E991" s="165"/>
      <c r="F991" s="195"/>
      <c r="G991" s="165"/>
      <c r="H991" s="165"/>
      <c r="I991" s="165"/>
      <c r="J991" s="165"/>
      <c r="K991" s="77"/>
      <c r="L991" s="77"/>
      <c r="M991" s="82"/>
      <c r="N991" s="196">
        <f>VLOOKUP(M991,'Supporting Documentation'!$A$4:$J$566,10,FALSE)</f>
        <v>0</v>
      </c>
      <c r="O991" s="51"/>
      <c r="P991" s="50"/>
      <c r="Q991" s="157">
        <f>IF(O991="",0,(O991/'PPF Application'!$T$7))</f>
        <v>0</v>
      </c>
      <c r="R991" s="52">
        <f>IF(M991="", 0, (N991/'PPF Application'!$T$7)*O991)</f>
        <v>0</v>
      </c>
      <c r="S991" s="135"/>
      <c r="U991" s="159">
        <f t="shared" si="128"/>
        <v>0</v>
      </c>
      <c r="V991" s="159">
        <f t="shared" si="121"/>
        <v>0</v>
      </c>
      <c r="W991" s="159">
        <f t="shared" si="122"/>
        <v>0</v>
      </c>
      <c r="X991" s="159">
        <f t="shared" si="123"/>
        <v>0</v>
      </c>
      <c r="Y991" s="159">
        <f t="shared" si="124"/>
        <v>0</v>
      </c>
      <c r="Z991" s="11">
        <f t="shared" si="125"/>
        <v>0</v>
      </c>
      <c r="AB991" s="23">
        <f t="shared" si="126"/>
        <v>0</v>
      </c>
      <c r="AC991" s="23">
        <f t="shared" si="127"/>
        <v>0</v>
      </c>
    </row>
    <row r="992" spans="1:29" x14ac:dyDescent="0.2">
      <c r="A992" s="364"/>
      <c r="B992" s="364"/>
      <c r="C992" s="165"/>
      <c r="D992" s="165"/>
      <c r="E992" s="165"/>
      <c r="F992" s="195"/>
      <c r="G992" s="165"/>
      <c r="H992" s="165"/>
      <c r="I992" s="165"/>
      <c r="J992" s="165"/>
      <c r="K992" s="77"/>
      <c r="L992" s="77"/>
      <c r="M992" s="82"/>
      <c r="N992" s="196">
        <f>VLOOKUP(M992,'Supporting Documentation'!$A$4:$J$566,10,FALSE)</f>
        <v>0</v>
      </c>
      <c r="O992" s="51"/>
      <c r="P992" s="50"/>
      <c r="Q992" s="157">
        <f>IF(O992="",0,(O992/'PPF Application'!$T$7))</f>
        <v>0</v>
      </c>
      <c r="R992" s="52">
        <f>IF(M992="", 0, (N992/'PPF Application'!$T$7)*O992)</f>
        <v>0</v>
      </c>
      <c r="S992" s="135"/>
      <c r="U992" s="159">
        <f t="shared" si="128"/>
        <v>0</v>
      </c>
      <c r="V992" s="159">
        <f t="shared" si="121"/>
        <v>0</v>
      </c>
      <c r="W992" s="159">
        <f t="shared" si="122"/>
        <v>0</v>
      </c>
      <c r="X992" s="159">
        <f t="shared" si="123"/>
        <v>0</v>
      </c>
      <c r="Y992" s="159">
        <f t="shared" si="124"/>
        <v>0</v>
      </c>
      <c r="Z992" s="11">
        <f t="shared" si="125"/>
        <v>0</v>
      </c>
      <c r="AB992" s="23">
        <f t="shared" si="126"/>
        <v>0</v>
      </c>
      <c r="AC992" s="23">
        <f t="shared" si="127"/>
        <v>0</v>
      </c>
    </row>
    <row r="993" spans="1:29" x14ac:dyDescent="0.2">
      <c r="A993" s="364"/>
      <c r="B993" s="364"/>
      <c r="C993" s="165"/>
      <c r="D993" s="165"/>
      <c r="E993" s="165"/>
      <c r="F993" s="195"/>
      <c r="G993" s="165"/>
      <c r="H993" s="165"/>
      <c r="I993" s="165"/>
      <c r="J993" s="165"/>
      <c r="K993" s="77"/>
      <c r="L993" s="77"/>
      <c r="M993" s="82"/>
      <c r="N993" s="196">
        <f>VLOOKUP(M993,'Supporting Documentation'!$A$4:$J$566,10,FALSE)</f>
        <v>0</v>
      </c>
      <c r="O993" s="51"/>
      <c r="P993" s="50"/>
      <c r="Q993" s="157">
        <f>IF(O993="",0,(O993/'PPF Application'!$T$7))</f>
        <v>0</v>
      </c>
      <c r="R993" s="52">
        <f>IF(M993="", 0, (N993/'PPF Application'!$T$7)*O993)</f>
        <v>0</v>
      </c>
      <c r="S993" s="135"/>
      <c r="U993" s="159">
        <f t="shared" si="128"/>
        <v>0</v>
      </c>
      <c r="V993" s="159">
        <f t="shared" si="121"/>
        <v>0</v>
      </c>
      <c r="W993" s="159">
        <f t="shared" si="122"/>
        <v>0</v>
      </c>
      <c r="X993" s="159">
        <f t="shared" si="123"/>
        <v>0</v>
      </c>
      <c r="Y993" s="159">
        <f t="shared" si="124"/>
        <v>0</v>
      </c>
      <c r="Z993" s="11">
        <f t="shared" si="125"/>
        <v>0</v>
      </c>
      <c r="AB993" s="23">
        <f t="shared" si="126"/>
        <v>0</v>
      </c>
      <c r="AC993" s="23">
        <f t="shared" si="127"/>
        <v>0</v>
      </c>
    </row>
    <row r="994" spans="1:29" x14ac:dyDescent="0.2">
      <c r="A994" s="364"/>
      <c r="B994" s="364"/>
      <c r="C994" s="165"/>
      <c r="D994" s="165"/>
      <c r="E994" s="165"/>
      <c r="F994" s="195"/>
      <c r="G994" s="165"/>
      <c r="H994" s="165"/>
      <c r="I994" s="165"/>
      <c r="J994" s="165"/>
      <c r="K994" s="77"/>
      <c r="L994" s="77"/>
      <c r="M994" s="82"/>
      <c r="N994" s="196">
        <f>VLOOKUP(M994,'Supporting Documentation'!$A$4:$J$566,10,FALSE)</f>
        <v>0</v>
      </c>
      <c r="O994" s="51"/>
      <c r="P994" s="50"/>
      <c r="Q994" s="157">
        <f>IF(O994="",0,(O994/'PPF Application'!$T$7))</f>
        <v>0</v>
      </c>
      <c r="R994" s="52">
        <f>IF(M994="", 0, (N994/'PPF Application'!$T$7)*O994)</f>
        <v>0</v>
      </c>
      <c r="S994" s="135"/>
      <c r="U994" s="159">
        <f t="shared" si="128"/>
        <v>0</v>
      </c>
      <c r="V994" s="159">
        <f t="shared" si="121"/>
        <v>0</v>
      </c>
      <c r="W994" s="159">
        <f t="shared" si="122"/>
        <v>0</v>
      </c>
      <c r="X994" s="159">
        <f t="shared" si="123"/>
        <v>0</v>
      </c>
      <c r="Y994" s="159">
        <f t="shared" si="124"/>
        <v>0</v>
      </c>
      <c r="Z994" s="11">
        <f t="shared" si="125"/>
        <v>0</v>
      </c>
      <c r="AB994" s="23">
        <f t="shared" si="126"/>
        <v>0</v>
      </c>
      <c r="AC994" s="23">
        <f t="shared" si="127"/>
        <v>0</v>
      </c>
    </row>
    <row r="995" spans="1:29" x14ac:dyDescent="0.2">
      <c r="A995" s="364"/>
      <c r="B995" s="364"/>
      <c r="C995" s="165"/>
      <c r="D995" s="165"/>
      <c r="E995" s="165"/>
      <c r="F995" s="195"/>
      <c r="G995" s="165"/>
      <c r="H995" s="165"/>
      <c r="I995" s="165"/>
      <c r="J995" s="165"/>
      <c r="K995" s="77"/>
      <c r="L995" s="77"/>
      <c r="M995" s="82"/>
      <c r="N995" s="196">
        <f>VLOOKUP(M995,'Supporting Documentation'!$A$4:$J$566,10,FALSE)</f>
        <v>0</v>
      </c>
      <c r="O995" s="51"/>
      <c r="P995" s="50"/>
      <c r="Q995" s="157">
        <f>IF(O995="",0,(O995/'PPF Application'!$T$7))</f>
        <v>0</v>
      </c>
      <c r="R995" s="52">
        <f>IF(M995="", 0, (N995/'PPF Application'!$T$7)*O995)</f>
        <v>0</v>
      </c>
      <c r="S995" s="135"/>
      <c r="U995" s="159">
        <f t="shared" si="128"/>
        <v>0</v>
      </c>
      <c r="V995" s="159">
        <f t="shared" si="121"/>
        <v>0</v>
      </c>
      <c r="W995" s="159">
        <f t="shared" si="122"/>
        <v>0</v>
      </c>
      <c r="X995" s="159">
        <f t="shared" si="123"/>
        <v>0</v>
      </c>
      <c r="Y995" s="159">
        <f t="shared" si="124"/>
        <v>0</v>
      </c>
      <c r="Z995" s="11">
        <f t="shared" si="125"/>
        <v>0</v>
      </c>
      <c r="AB995" s="23">
        <f t="shared" si="126"/>
        <v>0</v>
      </c>
      <c r="AC995" s="23">
        <f t="shared" si="127"/>
        <v>0</v>
      </c>
    </row>
    <row r="996" spans="1:29" x14ac:dyDescent="0.2">
      <c r="A996" s="364"/>
      <c r="B996" s="364"/>
      <c r="C996" s="165"/>
      <c r="D996" s="165"/>
      <c r="E996" s="165"/>
      <c r="F996" s="195"/>
      <c r="G996" s="165"/>
      <c r="H996" s="165"/>
      <c r="I996" s="165"/>
      <c r="J996" s="165"/>
      <c r="K996" s="77"/>
      <c r="L996" s="77"/>
      <c r="M996" s="82"/>
      <c r="N996" s="196">
        <f>VLOOKUP(M996,'Supporting Documentation'!$A$4:$J$566,10,FALSE)</f>
        <v>0</v>
      </c>
      <c r="O996" s="51"/>
      <c r="P996" s="50"/>
      <c r="Q996" s="157">
        <f>IF(O996="",0,(O996/'PPF Application'!$T$7))</f>
        <v>0</v>
      </c>
      <c r="R996" s="52">
        <f>IF(M996="", 0, (N996/'PPF Application'!$T$7)*O996)</f>
        <v>0</v>
      </c>
      <c r="S996" s="135"/>
      <c r="U996" s="159">
        <f t="shared" si="128"/>
        <v>0</v>
      </c>
      <c r="V996" s="159">
        <f t="shared" si="121"/>
        <v>0</v>
      </c>
      <c r="W996" s="159">
        <f t="shared" si="122"/>
        <v>0</v>
      </c>
      <c r="X996" s="159">
        <f t="shared" si="123"/>
        <v>0</v>
      </c>
      <c r="Y996" s="159">
        <f t="shared" si="124"/>
        <v>0</v>
      </c>
      <c r="Z996" s="11">
        <f t="shared" si="125"/>
        <v>0</v>
      </c>
      <c r="AB996" s="23">
        <f t="shared" si="126"/>
        <v>0</v>
      </c>
      <c r="AC996" s="23">
        <f t="shared" si="127"/>
        <v>0</v>
      </c>
    </row>
    <row r="997" spans="1:29" x14ac:dyDescent="0.2">
      <c r="A997" s="364"/>
      <c r="B997" s="364"/>
      <c r="C997" s="165"/>
      <c r="D997" s="165"/>
      <c r="E997" s="165"/>
      <c r="F997" s="195"/>
      <c r="G997" s="165"/>
      <c r="H997" s="165"/>
      <c r="I997" s="165"/>
      <c r="J997" s="165"/>
      <c r="K997" s="77"/>
      <c r="L997" s="77"/>
      <c r="M997" s="82"/>
      <c r="N997" s="196">
        <f>VLOOKUP(M997,'Supporting Documentation'!$A$4:$J$566,10,FALSE)</f>
        <v>0</v>
      </c>
      <c r="O997" s="51"/>
      <c r="P997" s="50"/>
      <c r="Q997" s="157">
        <f>IF(O997="",0,(O997/'PPF Application'!$T$7))</f>
        <v>0</v>
      </c>
      <c r="R997" s="52">
        <f>IF(M997="", 0, (N997/'PPF Application'!$T$7)*O997)</f>
        <v>0</v>
      </c>
      <c r="S997" s="135"/>
      <c r="U997" s="159">
        <f t="shared" si="128"/>
        <v>0</v>
      </c>
      <c r="V997" s="159">
        <f t="shared" si="121"/>
        <v>0</v>
      </c>
      <c r="W997" s="159">
        <f t="shared" si="122"/>
        <v>0</v>
      </c>
      <c r="X997" s="159">
        <f t="shared" si="123"/>
        <v>0</v>
      </c>
      <c r="Y997" s="159">
        <f t="shared" si="124"/>
        <v>0</v>
      </c>
      <c r="Z997" s="11">
        <f t="shared" si="125"/>
        <v>0</v>
      </c>
      <c r="AB997" s="23">
        <f t="shared" si="126"/>
        <v>0</v>
      </c>
      <c r="AC997" s="23">
        <f t="shared" si="127"/>
        <v>0</v>
      </c>
    </row>
    <row r="998" spans="1:29" x14ac:dyDescent="0.2">
      <c r="A998" s="364"/>
      <c r="B998" s="364"/>
      <c r="C998" s="165"/>
      <c r="D998" s="165"/>
      <c r="E998" s="165"/>
      <c r="F998" s="195"/>
      <c r="G998" s="165"/>
      <c r="H998" s="165"/>
      <c r="I998" s="165"/>
      <c r="J998" s="165"/>
      <c r="K998" s="77"/>
      <c r="L998" s="77"/>
      <c r="M998" s="82"/>
      <c r="N998" s="196">
        <f>VLOOKUP(M998,'Supporting Documentation'!$A$4:$J$566,10,FALSE)</f>
        <v>0</v>
      </c>
      <c r="O998" s="51"/>
      <c r="P998" s="50"/>
      <c r="Q998" s="157">
        <f>IF(O998="",0,(O998/'PPF Application'!$T$7))</f>
        <v>0</v>
      </c>
      <c r="R998" s="52">
        <f>IF(M998="", 0, (N998/'PPF Application'!$T$7)*O998)</f>
        <v>0</v>
      </c>
      <c r="S998" s="135"/>
      <c r="U998" s="159">
        <f t="shared" si="128"/>
        <v>0</v>
      </c>
      <c r="V998" s="159">
        <f t="shared" si="121"/>
        <v>0</v>
      </c>
      <c r="W998" s="159">
        <f t="shared" si="122"/>
        <v>0</v>
      </c>
      <c r="X998" s="159">
        <f t="shared" si="123"/>
        <v>0</v>
      </c>
      <c r="Y998" s="159">
        <f t="shared" si="124"/>
        <v>0</v>
      </c>
      <c r="Z998" s="11">
        <f t="shared" si="125"/>
        <v>0</v>
      </c>
      <c r="AB998" s="23">
        <f t="shared" si="126"/>
        <v>0</v>
      </c>
      <c r="AC998" s="23">
        <f t="shared" si="127"/>
        <v>0</v>
      </c>
    </row>
    <row r="999" spans="1:29" x14ac:dyDescent="0.2">
      <c r="A999" s="364"/>
      <c r="B999" s="364"/>
      <c r="C999" s="165"/>
      <c r="D999" s="165"/>
      <c r="E999" s="165"/>
      <c r="F999" s="195"/>
      <c r="G999" s="165"/>
      <c r="H999" s="165"/>
      <c r="I999" s="165"/>
      <c r="J999" s="165"/>
      <c r="K999" s="77"/>
      <c r="L999" s="77"/>
      <c r="M999" s="82"/>
      <c r="N999" s="196">
        <f>VLOOKUP(M999,'Supporting Documentation'!$A$4:$J$566,10,FALSE)</f>
        <v>0</v>
      </c>
      <c r="O999" s="51"/>
      <c r="P999" s="50"/>
      <c r="Q999" s="157">
        <f>IF(O999="",0,(O999/'PPF Application'!$T$7))</f>
        <v>0</v>
      </c>
      <c r="R999" s="52">
        <f>IF(M999="", 0, (N999/'PPF Application'!$T$7)*O999)</f>
        <v>0</v>
      </c>
      <c r="S999" s="135"/>
      <c r="U999" s="159">
        <f t="shared" si="128"/>
        <v>0</v>
      </c>
      <c r="V999" s="159">
        <f t="shared" si="121"/>
        <v>0</v>
      </c>
      <c r="W999" s="159">
        <f t="shared" si="122"/>
        <v>0</v>
      </c>
      <c r="X999" s="159">
        <f t="shared" si="123"/>
        <v>0</v>
      </c>
      <c r="Y999" s="159">
        <f t="shared" si="124"/>
        <v>0</v>
      </c>
      <c r="Z999" s="11">
        <f t="shared" si="125"/>
        <v>0</v>
      </c>
      <c r="AB999" s="23">
        <f t="shared" si="126"/>
        <v>0</v>
      </c>
      <c r="AC999" s="23">
        <f t="shared" si="127"/>
        <v>0</v>
      </c>
    </row>
    <row r="1000" spans="1:29" x14ac:dyDescent="0.2">
      <c r="A1000" s="364"/>
      <c r="B1000" s="364"/>
      <c r="C1000" s="165"/>
      <c r="D1000" s="165"/>
      <c r="E1000" s="165"/>
      <c r="F1000" s="195"/>
      <c r="G1000" s="165"/>
      <c r="H1000" s="165"/>
      <c r="I1000" s="165"/>
      <c r="J1000" s="165"/>
      <c r="K1000" s="77"/>
      <c r="L1000" s="77"/>
      <c r="M1000" s="82"/>
      <c r="N1000" s="196">
        <f>VLOOKUP(M1000,'Supporting Documentation'!$A$4:$J$566,10,FALSE)</f>
        <v>0</v>
      </c>
      <c r="O1000" s="51"/>
      <c r="P1000" s="50"/>
      <c r="Q1000" s="157">
        <f>IF(O1000="",0,(O1000/'PPF Application'!$T$7))</f>
        <v>0</v>
      </c>
      <c r="R1000" s="52">
        <f>IF(M1000="", 0, (N1000/'PPF Application'!$T$7)*O1000)</f>
        <v>0</v>
      </c>
      <c r="S1000" s="135"/>
      <c r="U1000" s="159">
        <f t="shared" si="128"/>
        <v>0</v>
      </c>
      <c r="V1000" s="159">
        <f t="shared" si="121"/>
        <v>0</v>
      </c>
      <c r="W1000" s="159">
        <f t="shared" si="122"/>
        <v>0</v>
      </c>
      <c r="X1000" s="159">
        <f t="shared" si="123"/>
        <v>0</v>
      </c>
      <c r="Y1000" s="159">
        <f t="shared" si="124"/>
        <v>0</v>
      </c>
      <c r="Z1000" s="11">
        <f t="shared" si="125"/>
        <v>0</v>
      </c>
      <c r="AB1000" s="23">
        <f t="shared" si="126"/>
        <v>0</v>
      </c>
      <c r="AC1000" s="23">
        <f t="shared" si="127"/>
        <v>0</v>
      </c>
    </row>
    <row r="1001" spans="1:29" x14ac:dyDescent="0.2">
      <c r="A1001" s="364"/>
      <c r="B1001" s="364"/>
      <c r="C1001" s="165"/>
      <c r="D1001" s="165"/>
      <c r="E1001" s="165"/>
      <c r="F1001" s="195"/>
      <c r="G1001" s="165"/>
      <c r="H1001" s="165"/>
      <c r="I1001" s="165"/>
      <c r="J1001" s="165"/>
      <c r="K1001" s="77"/>
      <c r="L1001" s="77"/>
      <c r="M1001" s="82"/>
      <c r="N1001" s="196">
        <f>VLOOKUP(M1001,'Supporting Documentation'!$A$4:$J$566,10,FALSE)</f>
        <v>0</v>
      </c>
      <c r="O1001" s="51"/>
      <c r="P1001" s="50"/>
      <c r="Q1001" s="157">
        <f>IF(O1001="",0,(O1001/'PPF Application'!$T$7))</f>
        <v>0</v>
      </c>
      <c r="R1001" s="52">
        <f>IF(M1001="", 0, (N1001/'PPF Application'!$T$7)*O1001)</f>
        <v>0</v>
      </c>
      <c r="S1001" s="135"/>
      <c r="U1001" s="159">
        <f t="shared" si="128"/>
        <v>0</v>
      </c>
      <c r="V1001" s="159">
        <f t="shared" si="121"/>
        <v>0</v>
      </c>
      <c r="W1001" s="159">
        <f t="shared" si="122"/>
        <v>0</v>
      </c>
      <c r="X1001" s="159">
        <f t="shared" si="123"/>
        <v>0</v>
      </c>
      <c r="Y1001" s="159">
        <f t="shared" si="124"/>
        <v>0</v>
      </c>
      <c r="Z1001" s="11">
        <f t="shared" si="125"/>
        <v>0</v>
      </c>
      <c r="AB1001" s="23">
        <f t="shared" si="126"/>
        <v>0</v>
      </c>
      <c r="AC1001" s="23">
        <f t="shared" si="127"/>
        <v>0</v>
      </c>
    </row>
    <row r="1002" spans="1:29" x14ac:dyDescent="0.2">
      <c r="A1002" s="364"/>
      <c r="B1002" s="364"/>
      <c r="C1002" s="165"/>
      <c r="D1002" s="165"/>
      <c r="E1002" s="165"/>
      <c r="F1002" s="195"/>
      <c r="G1002" s="165"/>
      <c r="H1002" s="165"/>
      <c r="I1002" s="165"/>
      <c r="J1002" s="165"/>
      <c r="K1002" s="77"/>
      <c r="L1002" s="77"/>
      <c r="M1002" s="82"/>
      <c r="N1002" s="196">
        <f>VLOOKUP(M1002,'Supporting Documentation'!$A$4:$J$566,10,FALSE)</f>
        <v>0</v>
      </c>
      <c r="O1002" s="51"/>
      <c r="P1002" s="50"/>
      <c r="Q1002" s="157">
        <f>IF(O1002="",0,(O1002/'PPF Application'!$T$7))</f>
        <v>0</v>
      </c>
      <c r="R1002" s="52">
        <f>IF(M1002="", 0, (N1002/'PPF Application'!$T$7)*O1002)</f>
        <v>0</v>
      </c>
      <c r="S1002" s="135"/>
      <c r="U1002" s="159">
        <f t="shared" si="128"/>
        <v>0</v>
      </c>
      <c r="V1002" s="159">
        <f t="shared" si="121"/>
        <v>0</v>
      </c>
      <c r="W1002" s="159">
        <f t="shared" si="122"/>
        <v>0</v>
      </c>
      <c r="X1002" s="159">
        <f t="shared" si="123"/>
        <v>0</v>
      </c>
      <c r="Y1002" s="159">
        <f t="shared" si="124"/>
        <v>0</v>
      </c>
      <c r="Z1002" s="11">
        <f t="shared" si="125"/>
        <v>0</v>
      </c>
      <c r="AB1002" s="23">
        <f t="shared" si="126"/>
        <v>0</v>
      </c>
      <c r="AC1002" s="23">
        <f t="shared" si="127"/>
        <v>0</v>
      </c>
    </row>
    <row r="1003" spans="1:29" x14ac:dyDescent="0.2">
      <c r="A1003" s="364"/>
      <c r="B1003" s="364"/>
      <c r="C1003" s="165"/>
      <c r="D1003" s="165"/>
      <c r="E1003" s="165"/>
      <c r="F1003" s="195"/>
      <c r="G1003" s="165"/>
      <c r="H1003" s="165"/>
      <c r="I1003" s="165"/>
      <c r="J1003" s="165"/>
      <c r="K1003" s="77"/>
      <c r="L1003" s="77"/>
      <c r="M1003" s="82"/>
      <c r="N1003" s="196">
        <f>VLOOKUP(M1003,'Supporting Documentation'!$A$4:$J$566,10,FALSE)</f>
        <v>0</v>
      </c>
      <c r="O1003" s="51"/>
      <c r="P1003" s="50"/>
      <c r="Q1003" s="157">
        <f>IF(O1003="",0,(O1003/'PPF Application'!$T$7))</f>
        <v>0</v>
      </c>
      <c r="R1003" s="52">
        <f>IF(M1003="", 0, (N1003/'PPF Application'!$T$7)*O1003)</f>
        <v>0</v>
      </c>
      <c r="S1003" s="135"/>
      <c r="U1003" s="159">
        <f t="shared" si="128"/>
        <v>0</v>
      </c>
      <c r="V1003" s="159">
        <f t="shared" si="121"/>
        <v>0</v>
      </c>
      <c r="W1003" s="159">
        <f t="shared" si="122"/>
        <v>0</v>
      </c>
      <c r="X1003" s="159">
        <f t="shared" si="123"/>
        <v>0</v>
      </c>
      <c r="Y1003" s="159">
        <f t="shared" si="124"/>
        <v>0</v>
      </c>
      <c r="Z1003" s="11">
        <f t="shared" si="125"/>
        <v>0</v>
      </c>
      <c r="AB1003" s="23">
        <f t="shared" si="126"/>
        <v>0</v>
      </c>
      <c r="AC1003" s="23">
        <f t="shared" si="127"/>
        <v>0</v>
      </c>
    </row>
    <row r="1004" spans="1:29" x14ac:dyDescent="0.2">
      <c r="A1004" s="364"/>
      <c r="B1004" s="364"/>
      <c r="C1004" s="165"/>
      <c r="D1004" s="165"/>
      <c r="E1004" s="165"/>
      <c r="F1004" s="195"/>
      <c r="G1004" s="165"/>
      <c r="H1004" s="165"/>
      <c r="I1004" s="165"/>
      <c r="J1004" s="165"/>
      <c r="K1004" s="77"/>
      <c r="L1004" s="77"/>
      <c r="M1004" s="82"/>
      <c r="N1004" s="196">
        <f>VLOOKUP(M1004,'Supporting Documentation'!$A$4:$J$566,10,FALSE)</f>
        <v>0</v>
      </c>
      <c r="O1004" s="51"/>
      <c r="P1004" s="50"/>
      <c r="Q1004" s="157">
        <f>IF(O1004="",0,(O1004/'PPF Application'!$T$7))</f>
        <v>0</v>
      </c>
      <c r="R1004" s="52">
        <f>IF(M1004="", 0, (N1004/'PPF Application'!$T$7)*O1004)</f>
        <v>0</v>
      </c>
      <c r="S1004" s="135"/>
      <c r="U1004" s="159">
        <f t="shared" si="128"/>
        <v>0</v>
      </c>
      <c r="V1004" s="159">
        <f t="shared" si="121"/>
        <v>0</v>
      </c>
      <c r="W1004" s="159">
        <f t="shared" si="122"/>
        <v>0</v>
      </c>
      <c r="X1004" s="159">
        <f t="shared" si="123"/>
        <v>0</v>
      </c>
      <c r="Y1004" s="159">
        <f t="shared" si="124"/>
        <v>0</v>
      </c>
      <c r="Z1004" s="11">
        <f t="shared" si="125"/>
        <v>0</v>
      </c>
      <c r="AB1004" s="23">
        <f t="shared" si="126"/>
        <v>0</v>
      </c>
      <c r="AC1004" s="23">
        <f t="shared" si="127"/>
        <v>0</v>
      </c>
    </row>
    <row r="1005" spans="1:29" ht="13.5" thickBot="1" x14ac:dyDescent="0.25">
      <c r="A1005" s="364"/>
      <c r="B1005" s="364"/>
      <c r="C1005" s="165"/>
      <c r="D1005" s="165"/>
      <c r="E1005" s="165"/>
      <c r="F1005" s="195"/>
      <c r="G1005" s="165"/>
      <c r="H1005" s="165"/>
      <c r="I1005" s="165"/>
      <c r="J1005" s="165"/>
      <c r="K1005" s="77"/>
      <c r="L1005" s="77"/>
      <c r="M1005" s="82"/>
      <c r="N1005" s="196">
        <f>VLOOKUP(M1005,'Supporting Documentation'!$A$4:$J$566,10,FALSE)</f>
        <v>0</v>
      </c>
      <c r="O1005" s="51"/>
      <c r="P1005" s="50"/>
      <c r="Q1005" s="158">
        <f>IF(O1005="",0,(O1005/'PPF Application'!$T$7))</f>
        <v>0</v>
      </c>
      <c r="R1005" s="149">
        <f>IF(M1005="", 0, (N1005/'PPF Application'!$T$7)*O1005)</f>
        <v>0</v>
      </c>
      <c r="S1005" s="135"/>
      <c r="U1005" s="160">
        <f t="shared" si="128"/>
        <v>0</v>
      </c>
      <c r="V1005" s="160">
        <f t="shared" si="121"/>
        <v>0</v>
      </c>
      <c r="W1005" s="160">
        <f t="shared" si="122"/>
        <v>0</v>
      </c>
      <c r="X1005" s="160">
        <f t="shared" si="123"/>
        <v>0</v>
      </c>
      <c r="Y1005" s="159">
        <f t="shared" si="124"/>
        <v>0</v>
      </c>
      <c r="Z1005" s="40">
        <f t="shared" si="125"/>
        <v>0</v>
      </c>
      <c r="AA1005" s="41"/>
      <c r="AB1005" s="42">
        <f t="shared" si="126"/>
        <v>0</v>
      </c>
      <c r="AC1005" s="42">
        <f t="shared" si="127"/>
        <v>0</v>
      </c>
    </row>
    <row r="1006" spans="1:29" x14ac:dyDescent="0.2">
      <c r="A1006" s="39"/>
      <c r="B1006" s="39"/>
      <c r="C1006" s="39"/>
      <c r="D1006" s="39"/>
      <c r="E1006" s="39"/>
      <c r="F1006" s="39"/>
      <c r="G1006" s="39"/>
      <c r="H1006" s="39"/>
      <c r="I1006" s="39"/>
      <c r="J1006" s="39"/>
      <c r="K1006" s="39"/>
      <c r="L1006" s="39"/>
      <c r="M1006" s="39"/>
      <c r="N1006" s="39"/>
      <c r="O1006" s="39"/>
      <c r="P1006" s="39"/>
      <c r="Q1006" s="39"/>
      <c r="R1006" s="39"/>
      <c r="S1006" s="136"/>
      <c r="U1006">
        <f>SUM(U5:U1005)</f>
        <v>0</v>
      </c>
      <c r="V1006">
        <f t="shared" ref="V1006:Y1006" si="129">SUM(V5:V1005)</f>
        <v>0</v>
      </c>
      <c r="W1006">
        <f t="shared" si="129"/>
        <v>0</v>
      </c>
      <c r="X1006">
        <f t="shared" si="129"/>
        <v>0</v>
      </c>
      <c r="Y1006">
        <f t="shared" si="129"/>
        <v>0</v>
      </c>
      <c r="Z1006" s="11">
        <f>SUM(Z5:Z1005)</f>
        <v>0</v>
      </c>
      <c r="AA1006" s="11"/>
      <c r="AB1006" s="11">
        <f>SUM(AB5:AB1005)</f>
        <v>0</v>
      </c>
      <c r="AC1006" s="11">
        <f>SUM(AC5:AC1005)</f>
        <v>0</v>
      </c>
    </row>
  </sheetData>
  <sheetProtection algorithmName="SHA-512" hashValue="Dz7eqbJPBxuOjqs0SXJqLnMsbqssr2Tkvz28KeTt2+hbupdQR0iEXUK4SFXB6TRl0L1VIre71nv0HsZpxwefnA==" saltValue="/ERSvqIYsm7+NBPnqDF9Lw==" spinCount="100000" sheet="1" selectLockedCells="1"/>
  <mergeCells count="1009">
    <mergeCell ref="A16:B16"/>
    <mergeCell ref="A17:B17"/>
    <mergeCell ref="A18:B18"/>
    <mergeCell ref="A19:B19"/>
    <mergeCell ref="A20:B20"/>
    <mergeCell ref="A21:B21"/>
    <mergeCell ref="A1:R1"/>
    <mergeCell ref="A10:B10"/>
    <mergeCell ref="A11:B11"/>
    <mergeCell ref="A12:B12"/>
    <mergeCell ref="A13:B13"/>
    <mergeCell ref="A14:B14"/>
    <mergeCell ref="A15:B15"/>
    <mergeCell ref="A3:B3"/>
    <mergeCell ref="A5:B5"/>
    <mergeCell ref="A6:B6"/>
    <mergeCell ref="A7:B7"/>
    <mergeCell ref="A8:B8"/>
    <mergeCell ref="A9:B9"/>
    <mergeCell ref="A2:E2"/>
    <mergeCell ref="H2:J2"/>
    <mergeCell ref="K2:L2"/>
    <mergeCell ref="M2:R2"/>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430:B430"/>
    <mergeCell ref="A431:B431"/>
    <mergeCell ref="A432:B432"/>
    <mergeCell ref="A433:B433"/>
    <mergeCell ref="A434:B434"/>
    <mergeCell ref="A435:B435"/>
    <mergeCell ref="A424:B424"/>
    <mergeCell ref="A425:B425"/>
    <mergeCell ref="A426:B426"/>
    <mergeCell ref="A427:B427"/>
    <mergeCell ref="A428:B428"/>
    <mergeCell ref="A429:B429"/>
    <mergeCell ref="A418:B418"/>
    <mergeCell ref="A419:B419"/>
    <mergeCell ref="A420:B420"/>
    <mergeCell ref="A421:B421"/>
    <mergeCell ref="A422:B422"/>
    <mergeCell ref="A423:B423"/>
    <mergeCell ref="A448:B448"/>
    <mergeCell ref="A449:B449"/>
    <mergeCell ref="A450:B450"/>
    <mergeCell ref="A451:B451"/>
    <mergeCell ref="A452:B452"/>
    <mergeCell ref="A453:B453"/>
    <mergeCell ref="A442:B442"/>
    <mergeCell ref="A443:B443"/>
    <mergeCell ref="A444:B444"/>
    <mergeCell ref="A445:B445"/>
    <mergeCell ref="A446:B446"/>
    <mergeCell ref="A447:B447"/>
    <mergeCell ref="A436:B436"/>
    <mergeCell ref="A437:B437"/>
    <mergeCell ref="A438:B438"/>
    <mergeCell ref="A439:B439"/>
    <mergeCell ref="A440:B440"/>
    <mergeCell ref="A441:B441"/>
    <mergeCell ref="A466:B466"/>
    <mergeCell ref="A467:B467"/>
    <mergeCell ref="A468:B468"/>
    <mergeCell ref="A469:B469"/>
    <mergeCell ref="A470:B470"/>
    <mergeCell ref="A471:B471"/>
    <mergeCell ref="A460:B460"/>
    <mergeCell ref="A461:B461"/>
    <mergeCell ref="A462:B462"/>
    <mergeCell ref="A463:B463"/>
    <mergeCell ref="A464:B464"/>
    <mergeCell ref="A465:B465"/>
    <mergeCell ref="A454:B454"/>
    <mergeCell ref="A455:B455"/>
    <mergeCell ref="A456:B456"/>
    <mergeCell ref="A457:B457"/>
    <mergeCell ref="A458:B458"/>
    <mergeCell ref="A459:B459"/>
    <mergeCell ref="A484:B484"/>
    <mergeCell ref="A485:B485"/>
    <mergeCell ref="A486:B486"/>
    <mergeCell ref="A487:B487"/>
    <mergeCell ref="A488:B488"/>
    <mergeCell ref="A489:B489"/>
    <mergeCell ref="A478:B478"/>
    <mergeCell ref="A479:B479"/>
    <mergeCell ref="A480:B480"/>
    <mergeCell ref="A481:B481"/>
    <mergeCell ref="A482:B482"/>
    <mergeCell ref="A483:B483"/>
    <mergeCell ref="A472:B472"/>
    <mergeCell ref="A473:B473"/>
    <mergeCell ref="A474:B474"/>
    <mergeCell ref="A475:B475"/>
    <mergeCell ref="A476:B476"/>
    <mergeCell ref="A477:B477"/>
    <mergeCell ref="A502:B502"/>
    <mergeCell ref="A503:B503"/>
    <mergeCell ref="A504:B504"/>
    <mergeCell ref="A505:B505"/>
    <mergeCell ref="A506:B506"/>
    <mergeCell ref="A507:B507"/>
    <mergeCell ref="A496:B496"/>
    <mergeCell ref="A497:B497"/>
    <mergeCell ref="A498:B498"/>
    <mergeCell ref="A499:B499"/>
    <mergeCell ref="A500:B500"/>
    <mergeCell ref="A501:B501"/>
    <mergeCell ref="A490:B490"/>
    <mergeCell ref="A491:B491"/>
    <mergeCell ref="A492:B492"/>
    <mergeCell ref="A493:B493"/>
    <mergeCell ref="A494:B494"/>
    <mergeCell ref="A495:B495"/>
    <mergeCell ref="A520:B520"/>
    <mergeCell ref="A521:B521"/>
    <mergeCell ref="A522:B522"/>
    <mergeCell ref="A523:B523"/>
    <mergeCell ref="A524:B524"/>
    <mergeCell ref="A525:B525"/>
    <mergeCell ref="A514:B514"/>
    <mergeCell ref="A515:B515"/>
    <mergeCell ref="A516:B516"/>
    <mergeCell ref="A517:B517"/>
    <mergeCell ref="A518:B518"/>
    <mergeCell ref="A519:B519"/>
    <mergeCell ref="A508:B508"/>
    <mergeCell ref="A509:B509"/>
    <mergeCell ref="A510:B510"/>
    <mergeCell ref="A511:B511"/>
    <mergeCell ref="A512:B512"/>
    <mergeCell ref="A513:B513"/>
    <mergeCell ref="A538:B538"/>
    <mergeCell ref="A539:B539"/>
    <mergeCell ref="A540:B540"/>
    <mergeCell ref="A541:B541"/>
    <mergeCell ref="A542:B542"/>
    <mergeCell ref="A543:B543"/>
    <mergeCell ref="A532:B532"/>
    <mergeCell ref="A533:B533"/>
    <mergeCell ref="A534:B534"/>
    <mergeCell ref="A535:B535"/>
    <mergeCell ref="A536:B536"/>
    <mergeCell ref="A537:B537"/>
    <mergeCell ref="A526:B526"/>
    <mergeCell ref="A527:B527"/>
    <mergeCell ref="A528:B528"/>
    <mergeCell ref="A529:B529"/>
    <mergeCell ref="A530:B530"/>
    <mergeCell ref="A531:B531"/>
    <mergeCell ref="A556:B556"/>
    <mergeCell ref="A557:B557"/>
    <mergeCell ref="A558:B558"/>
    <mergeCell ref="A559:B559"/>
    <mergeCell ref="A560:B560"/>
    <mergeCell ref="A561:B561"/>
    <mergeCell ref="A550:B550"/>
    <mergeCell ref="A551:B551"/>
    <mergeCell ref="A552:B552"/>
    <mergeCell ref="A553:B553"/>
    <mergeCell ref="A554:B554"/>
    <mergeCell ref="A555:B555"/>
    <mergeCell ref="A544:B544"/>
    <mergeCell ref="A545:B545"/>
    <mergeCell ref="A546:B546"/>
    <mergeCell ref="A547:B547"/>
    <mergeCell ref="A548:B548"/>
    <mergeCell ref="A549:B549"/>
    <mergeCell ref="A574:B574"/>
    <mergeCell ref="A575:B575"/>
    <mergeCell ref="A576:B576"/>
    <mergeCell ref="A577:B577"/>
    <mergeCell ref="A578:B578"/>
    <mergeCell ref="A579:B579"/>
    <mergeCell ref="A568:B568"/>
    <mergeCell ref="A569:B569"/>
    <mergeCell ref="A570:B570"/>
    <mergeCell ref="A571:B571"/>
    <mergeCell ref="A572:B572"/>
    <mergeCell ref="A573:B573"/>
    <mergeCell ref="A562:B562"/>
    <mergeCell ref="A563:B563"/>
    <mergeCell ref="A564:B564"/>
    <mergeCell ref="A565:B565"/>
    <mergeCell ref="A566:B566"/>
    <mergeCell ref="A567:B567"/>
    <mergeCell ref="A592:B592"/>
    <mergeCell ref="A593:B593"/>
    <mergeCell ref="A594:B594"/>
    <mergeCell ref="A595:B595"/>
    <mergeCell ref="A596:B596"/>
    <mergeCell ref="A597:B597"/>
    <mergeCell ref="A586:B586"/>
    <mergeCell ref="A587:B587"/>
    <mergeCell ref="A588:B588"/>
    <mergeCell ref="A589:B589"/>
    <mergeCell ref="A590:B590"/>
    <mergeCell ref="A591:B591"/>
    <mergeCell ref="A580:B580"/>
    <mergeCell ref="A581:B581"/>
    <mergeCell ref="A582:B582"/>
    <mergeCell ref="A583:B583"/>
    <mergeCell ref="A584:B584"/>
    <mergeCell ref="A585:B585"/>
    <mergeCell ref="A610:B610"/>
    <mergeCell ref="A611:B611"/>
    <mergeCell ref="A612:B612"/>
    <mergeCell ref="A613:B613"/>
    <mergeCell ref="A614:B614"/>
    <mergeCell ref="A615:B615"/>
    <mergeCell ref="A604:B604"/>
    <mergeCell ref="A605:B605"/>
    <mergeCell ref="A606:B606"/>
    <mergeCell ref="A607:B607"/>
    <mergeCell ref="A608:B608"/>
    <mergeCell ref="A609:B609"/>
    <mergeCell ref="A598:B598"/>
    <mergeCell ref="A599:B599"/>
    <mergeCell ref="A600:B600"/>
    <mergeCell ref="A601:B601"/>
    <mergeCell ref="A602:B602"/>
    <mergeCell ref="A603:B603"/>
    <mergeCell ref="A628:B628"/>
    <mergeCell ref="A629:B629"/>
    <mergeCell ref="A630:B630"/>
    <mergeCell ref="A631:B631"/>
    <mergeCell ref="A632:B632"/>
    <mergeCell ref="A633:B633"/>
    <mergeCell ref="A622:B622"/>
    <mergeCell ref="A623:B623"/>
    <mergeCell ref="A624:B624"/>
    <mergeCell ref="A625:B625"/>
    <mergeCell ref="A626:B626"/>
    <mergeCell ref="A627:B627"/>
    <mergeCell ref="A616:B616"/>
    <mergeCell ref="A617:B617"/>
    <mergeCell ref="A618:B618"/>
    <mergeCell ref="A619:B619"/>
    <mergeCell ref="A620:B620"/>
    <mergeCell ref="A621:B621"/>
    <mergeCell ref="A646:B646"/>
    <mergeCell ref="A647:B647"/>
    <mergeCell ref="A648:B648"/>
    <mergeCell ref="A649:B649"/>
    <mergeCell ref="A650:B650"/>
    <mergeCell ref="A651:B651"/>
    <mergeCell ref="A640:B640"/>
    <mergeCell ref="A641:B641"/>
    <mergeCell ref="A642:B642"/>
    <mergeCell ref="A643:B643"/>
    <mergeCell ref="A644:B644"/>
    <mergeCell ref="A645:B645"/>
    <mergeCell ref="A634:B634"/>
    <mergeCell ref="A635:B635"/>
    <mergeCell ref="A636:B636"/>
    <mergeCell ref="A637:B637"/>
    <mergeCell ref="A638:B638"/>
    <mergeCell ref="A639:B639"/>
    <mergeCell ref="A664:B664"/>
    <mergeCell ref="A665:B665"/>
    <mergeCell ref="A666:B666"/>
    <mergeCell ref="A667:B667"/>
    <mergeCell ref="A668:B668"/>
    <mergeCell ref="A669:B669"/>
    <mergeCell ref="A658:B658"/>
    <mergeCell ref="A659:B659"/>
    <mergeCell ref="A660:B660"/>
    <mergeCell ref="A661:B661"/>
    <mergeCell ref="A662:B662"/>
    <mergeCell ref="A663:B663"/>
    <mergeCell ref="A652:B652"/>
    <mergeCell ref="A653:B653"/>
    <mergeCell ref="A654:B654"/>
    <mergeCell ref="A655:B655"/>
    <mergeCell ref="A656:B656"/>
    <mergeCell ref="A657:B657"/>
    <mergeCell ref="A682:B682"/>
    <mergeCell ref="A683:B683"/>
    <mergeCell ref="A684:B684"/>
    <mergeCell ref="A685:B685"/>
    <mergeCell ref="A686:B686"/>
    <mergeCell ref="A687:B687"/>
    <mergeCell ref="A676:B676"/>
    <mergeCell ref="A677:B677"/>
    <mergeCell ref="A678:B678"/>
    <mergeCell ref="A679:B679"/>
    <mergeCell ref="A680:B680"/>
    <mergeCell ref="A681:B681"/>
    <mergeCell ref="A670:B670"/>
    <mergeCell ref="A671:B671"/>
    <mergeCell ref="A672:B672"/>
    <mergeCell ref="A673:B673"/>
    <mergeCell ref="A674:B674"/>
    <mergeCell ref="A675:B675"/>
    <mergeCell ref="A700:B700"/>
    <mergeCell ref="A701:B701"/>
    <mergeCell ref="A702:B702"/>
    <mergeCell ref="A703:B703"/>
    <mergeCell ref="A704:B704"/>
    <mergeCell ref="A705:B705"/>
    <mergeCell ref="A694:B694"/>
    <mergeCell ref="A695:B695"/>
    <mergeCell ref="A696:B696"/>
    <mergeCell ref="A697:B697"/>
    <mergeCell ref="A698:B698"/>
    <mergeCell ref="A699:B699"/>
    <mergeCell ref="A688:B688"/>
    <mergeCell ref="A689:B689"/>
    <mergeCell ref="A690:B690"/>
    <mergeCell ref="A691:B691"/>
    <mergeCell ref="A692:B692"/>
    <mergeCell ref="A693:B693"/>
    <mergeCell ref="A718:B718"/>
    <mergeCell ref="A719:B719"/>
    <mergeCell ref="A720:B720"/>
    <mergeCell ref="A721:B721"/>
    <mergeCell ref="A722:B722"/>
    <mergeCell ref="A723:B723"/>
    <mergeCell ref="A712:B712"/>
    <mergeCell ref="A713:B713"/>
    <mergeCell ref="A714:B714"/>
    <mergeCell ref="A715:B715"/>
    <mergeCell ref="A716:B716"/>
    <mergeCell ref="A717:B717"/>
    <mergeCell ref="A706:B706"/>
    <mergeCell ref="A707:B707"/>
    <mergeCell ref="A708:B708"/>
    <mergeCell ref="A709:B709"/>
    <mergeCell ref="A710:B710"/>
    <mergeCell ref="A711:B711"/>
    <mergeCell ref="A736:B736"/>
    <mergeCell ref="A737:B737"/>
    <mergeCell ref="A738:B738"/>
    <mergeCell ref="A739:B739"/>
    <mergeCell ref="A740:B740"/>
    <mergeCell ref="A741:B741"/>
    <mergeCell ref="A730:B730"/>
    <mergeCell ref="A731:B731"/>
    <mergeCell ref="A732:B732"/>
    <mergeCell ref="A733:B733"/>
    <mergeCell ref="A734:B734"/>
    <mergeCell ref="A735:B735"/>
    <mergeCell ref="A724:B724"/>
    <mergeCell ref="A725:B725"/>
    <mergeCell ref="A726:B726"/>
    <mergeCell ref="A727:B727"/>
    <mergeCell ref="A728:B728"/>
    <mergeCell ref="A729:B729"/>
    <mergeCell ref="A754:B754"/>
    <mergeCell ref="A755:B755"/>
    <mergeCell ref="A756:B756"/>
    <mergeCell ref="A757:B757"/>
    <mergeCell ref="A758:B758"/>
    <mergeCell ref="A759:B759"/>
    <mergeCell ref="A748:B748"/>
    <mergeCell ref="A749:B749"/>
    <mergeCell ref="A750:B750"/>
    <mergeCell ref="A751:B751"/>
    <mergeCell ref="A752:B752"/>
    <mergeCell ref="A753:B753"/>
    <mergeCell ref="A742:B742"/>
    <mergeCell ref="A743:B743"/>
    <mergeCell ref="A744:B744"/>
    <mergeCell ref="A745:B745"/>
    <mergeCell ref="A746:B746"/>
    <mergeCell ref="A747:B747"/>
    <mergeCell ref="A772:B772"/>
    <mergeCell ref="A773:B773"/>
    <mergeCell ref="A774:B774"/>
    <mergeCell ref="A775:B775"/>
    <mergeCell ref="A776:B776"/>
    <mergeCell ref="A777:B777"/>
    <mergeCell ref="A766:B766"/>
    <mergeCell ref="A767:B767"/>
    <mergeCell ref="A768:B768"/>
    <mergeCell ref="A769:B769"/>
    <mergeCell ref="A770:B770"/>
    <mergeCell ref="A771:B771"/>
    <mergeCell ref="A760:B760"/>
    <mergeCell ref="A761:B761"/>
    <mergeCell ref="A762:B762"/>
    <mergeCell ref="A763:B763"/>
    <mergeCell ref="A764:B764"/>
    <mergeCell ref="A765:B765"/>
    <mergeCell ref="A790:B790"/>
    <mergeCell ref="A791:B791"/>
    <mergeCell ref="A792:B792"/>
    <mergeCell ref="A793:B793"/>
    <mergeCell ref="A794:B794"/>
    <mergeCell ref="A795:B795"/>
    <mergeCell ref="A784:B784"/>
    <mergeCell ref="A785:B785"/>
    <mergeCell ref="A786:B786"/>
    <mergeCell ref="A787:B787"/>
    <mergeCell ref="A788:B788"/>
    <mergeCell ref="A789:B789"/>
    <mergeCell ref="A778:B778"/>
    <mergeCell ref="A779:B779"/>
    <mergeCell ref="A780:B780"/>
    <mergeCell ref="A781:B781"/>
    <mergeCell ref="A782:B782"/>
    <mergeCell ref="A783:B783"/>
    <mergeCell ref="A808:B808"/>
    <mergeCell ref="A809:B809"/>
    <mergeCell ref="A810:B810"/>
    <mergeCell ref="A811:B811"/>
    <mergeCell ref="A812:B812"/>
    <mergeCell ref="A813:B813"/>
    <mergeCell ref="A802:B802"/>
    <mergeCell ref="A803:B803"/>
    <mergeCell ref="A804:B804"/>
    <mergeCell ref="A805:B805"/>
    <mergeCell ref="A806:B806"/>
    <mergeCell ref="A807:B807"/>
    <mergeCell ref="A796:B796"/>
    <mergeCell ref="A797:B797"/>
    <mergeCell ref="A798:B798"/>
    <mergeCell ref="A799:B799"/>
    <mergeCell ref="A800:B800"/>
    <mergeCell ref="A801:B801"/>
    <mergeCell ref="A826:B826"/>
    <mergeCell ref="A827:B827"/>
    <mergeCell ref="A828:B828"/>
    <mergeCell ref="A829:B829"/>
    <mergeCell ref="A830:B830"/>
    <mergeCell ref="A831:B831"/>
    <mergeCell ref="A820:B820"/>
    <mergeCell ref="A821:B821"/>
    <mergeCell ref="A822:B822"/>
    <mergeCell ref="A823:B823"/>
    <mergeCell ref="A824:B824"/>
    <mergeCell ref="A825:B825"/>
    <mergeCell ref="A814:B814"/>
    <mergeCell ref="A815:B815"/>
    <mergeCell ref="A816:B816"/>
    <mergeCell ref="A817:B817"/>
    <mergeCell ref="A818:B818"/>
    <mergeCell ref="A819:B819"/>
    <mergeCell ref="A844:B844"/>
    <mergeCell ref="A845:B845"/>
    <mergeCell ref="A846:B846"/>
    <mergeCell ref="A847:B847"/>
    <mergeCell ref="A848:B848"/>
    <mergeCell ref="A849:B849"/>
    <mergeCell ref="A838:B838"/>
    <mergeCell ref="A839:B839"/>
    <mergeCell ref="A840:B840"/>
    <mergeCell ref="A841:B841"/>
    <mergeCell ref="A842:B842"/>
    <mergeCell ref="A843:B843"/>
    <mergeCell ref="A832:B832"/>
    <mergeCell ref="A833:B833"/>
    <mergeCell ref="A834:B834"/>
    <mergeCell ref="A835:B835"/>
    <mergeCell ref="A836:B836"/>
    <mergeCell ref="A837:B837"/>
    <mergeCell ref="A862:B862"/>
    <mergeCell ref="A863:B863"/>
    <mergeCell ref="A864:B864"/>
    <mergeCell ref="A865:B865"/>
    <mergeCell ref="A866:B866"/>
    <mergeCell ref="A867:B867"/>
    <mergeCell ref="A856:B856"/>
    <mergeCell ref="A857:B857"/>
    <mergeCell ref="A858:B858"/>
    <mergeCell ref="A859:B859"/>
    <mergeCell ref="A860:B860"/>
    <mergeCell ref="A861:B861"/>
    <mergeCell ref="A850:B850"/>
    <mergeCell ref="A851:B851"/>
    <mergeCell ref="A852:B852"/>
    <mergeCell ref="A853:B853"/>
    <mergeCell ref="A854:B854"/>
    <mergeCell ref="A855:B855"/>
    <mergeCell ref="A880:B880"/>
    <mergeCell ref="A881:B881"/>
    <mergeCell ref="A882:B882"/>
    <mergeCell ref="A883:B883"/>
    <mergeCell ref="A884:B884"/>
    <mergeCell ref="A885:B885"/>
    <mergeCell ref="A874:B874"/>
    <mergeCell ref="A875:B875"/>
    <mergeCell ref="A876:B876"/>
    <mergeCell ref="A877:B877"/>
    <mergeCell ref="A878:B878"/>
    <mergeCell ref="A879:B879"/>
    <mergeCell ref="A868:B868"/>
    <mergeCell ref="A869:B869"/>
    <mergeCell ref="A870:B870"/>
    <mergeCell ref="A871:B871"/>
    <mergeCell ref="A872:B872"/>
    <mergeCell ref="A873:B873"/>
    <mergeCell ref="A898:B898"/>
    <mergeCell ref="A899:B899"/>
    <mergeCell ref="A900:B900"/>
    <mergeCell ref="A901:B901"/>
    <mergeCell ref="A902:B902"/>
    <mergeCell ref="A903:B903"/>
    <mergeCell ref="A892:B892"/>
    <mergeCell ref="A893:B893"/>
    <mergeCell ref="A894:B894"/>
    <mergeCell ref="A895:B895"/>
    <mergeCell ref="A896:B896"/>
    <mergeCell ref="A897:B897"/>
    <mergeCell ref="A886:B886"/>
    <mergeCell ref="A887:B887"/>
    <mergeCell ref="A888:B888"/>
    <mergeCell ref="A889:B889"/>
    <mergeCell ref="A890:B890"/>
    <mergeCell ref="A891:B891"/>
    <mergeCell ref="A916:B916"/>
    <mergeCell ref="A917:B917"/>
    <mergeCell ref="A918:B918"/>
    <mergeCell ref="A919:B919"/>
    <mergeCell ref="A920:B920"/>
    <mergeCell ref="A921:B921"/>
    <mergeCell ref="A910:B910"/>
    <mergeCell ref="A911:B911"/>
    <mergeCell ref="A912:B912"/>
    <mergeCell ref="A913:B913"/>
    <mergeCell ref="A914:B914"/>
    <mergeCell ref="A915:B915"/>
    <mergeCell ref="A904:B904"/>
    <mergeCell ref="A905:B905"/>
    <mergeCell ref="A906:B906"/>
    <mergeCell ref="A907:B907"/>
    <mergeCell ref="A908:B908"/>
    <mergeCell ref="A909:B909"/>
    <mergeCell ref="A934:B934"/>
    <mergeCell ref="A935:B935"/>
    <mergeCell ref="A936:B936"/>
    <mergeCell ref="A937:B937"/>
    <mergeCell ref="A938:B938"/>
    <mergeCell ref="A939:B939"/>
    <mergeCell ref="A928:B928"/>
    <mergeCell ref="A929:B929"/>
    <mergeCell ref="A930:B930"/>
    <mergeCell ref="A931:B931"/>
    <mergeCell ref="A932:B932"/>
    <mergeCell ref="A933:B933"/>
    <mergeCell ref="A922:B922"/>
    <mergeCell ref="A923:B923"/>
    <mergeCell ref="A924:B924"/>
    <mergeCell ref="A925:B925"/>
    <mergeCell ref="A926:B926"/>
    <mergeCell ref="A927:B927"/>
    <mergeCell ref="A952:B952"/>
    <mergeCell ref="A953:B953"/>
    <mergeCell ref="A954:B954"/>
    <mergeCell ref="A955:B955"/>
    <mergeCell ref="A956:B956"/>
    <mergeCell ref="A957:B957"/>
    <mergeCell ref="A946:B946"/>
    <mergeCell ref="A947:B947"/>
    <mergeCell ref="A948:B948"/>
    <mergeCell ref="A949:B949"/>
    <mergeCell ref="A950:B950"/>
    <mergeCell ref="A951:B951"/>
    <mergeCell ref="A940:B940"/>
    <mergeCell ref="A941:B941"/>
    <mergeCell ref="A942:B942"/>
    <mergeCell ref="A943:B943"/>
    <mergeCell ref="A944:B944"/>
    <mergeCell ref="A945:B945"/>
    <mergeCell ref="A970:B970"/>
    <mergeCell ref="A971:B971"/>
    <mergeCell ref="A972:B972"/>
    <mergeCell ref="A973:B973"/>
    <mergeCell ref="A974:B974"/>
    <mergeCell ref="A975:B975"/>
    <mergeCell ref="A964:B964"/>
    <mergeCell ref="A965:B965"/>
    <mergeCell ref="A966:B966"/>
    <mergeCell ref="A967:B967"/>
    <mergeCell ref="A968:B968"/>
    <mergeCell ref="A969:B969"/>
    <mergeCell ref="A958:B958"/>
    <mergeCell ref="A959:B959"/>
    <mergeCell ref="A960:B960"/>
    <mergeCell ref="A961:B961"/>
    <mergeCell ref="A962:B962"/>
    <mergeCell ref="A963:B963"/>
    <mergeCell ref="AB3:AB4"/>
    <mergeCell ref="Y2:Y3"/>
    <mergeCell ref="A1000:B1000"/>
    <mergeCell ref="A1001:B1001"/>
    <mergeCell ref="A1002:B1002"/>
    <mergeCell ref="A1003:B1003"/>
    <mergeCell ref="A1004:B1004"/>
    <mergeCell ref="A1005:B1005"/>
    <mergeCell ref="A994:B994"/>
    <mergeCell ref="A995:B995"/>
    <mergeCell ref="A996:B996"/>
    <mergeCell ref="A997:B997"/>
    <mergeCell ref="A998:B998"/>
    <mergeCell ref="A999:B999"/>
    <mergeCell ref="A988:B988"/>
    <mergeCell ref="A989:B989"/>
    <mergeCell ref="A990:B990"/>
    <mergeCell ref="A991:B991"/>
    <mergeCell ref="A992:B992"/>
    <mergeCell ref="A993:B993"/>
    <mergeCell ref="A982:B982"/>
    <mergeCell ref="A983:B983"/>
    <mergeCell ref="A984:B984"/>
    <mergeCell ref="A985:B985"/>
    <mergeCell ref="A986:B986"/>
    <mergeCell ref="A987:B987"/>
    <mergeCell ref="A976:B976"/>
    <mergeCell ref="A977:B977"/>
    <mergeCell ref="A978:B978"/>
    <mergeCell ref="A979:B979"/>
    <mergeCell ref="A980:B980"/>
    <mergeCell ref="A981:B981"/>
  </mergeCells>
  <pageMargins left="0.75" right="0.75" top="0.65" bottom="0.65" header="0.5" footer="0"/>
  <pageSetup scale="89" fitToHeight="0" orientation="portrait" verticalDpi="597" r:id="rId1"/>
  <headerFooter scaleWithDoc="0">
    <oddFooter>&amp;L&amp;6MO 500-2042 (Rev 09/23)&amp;R&amp;6FY24 PPF Application
Student Information Section
Page &amp;P</oddFooter>
  </headerFooter>
  <colBreaks count="2" manualBreakCount="2">
    <brk id="18" max="1004" man="1"/>
    <brk id="19" max="100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90"/>
  <sheetViews>
    <sheetView showGridLines="0" showRowColHeaders="0" zoomScaleNormal="100" zoomScaleSheetLayoutView="100" workbookViewId="0">
      <pane ySplit="11" topLeftCell="A12" activePane="bottomLeft" state="frozen"/>
      <selection pane="bottomLeft" activeCell="F3" sqref="F3"/>
    </sheetView>
  </sheetViews>
  <sheetFormatPr defaultColWidth="0" defaultRowHeight="12.75" zeroHeight="1" x14ac:dyDescent="0.2"/>
  <cols>
    <col min="1" max="1" width="8.42578125" customWidth="1"/>
    <col min="2" max="2" width="17.28515625" customWidth="1"/>
    <col min="3" max="4" width="10.85546875" customWidth="1"/>
    <col min="5" max="5" width="16.140625" customWidth="1"/>
    <col min="6" max="6" width="16.7109375" customWidth="1"/>
    <col min="7" max="7" width="12.5703125" customWidth="1"/>
    <col min="8" max="8" width="9.140625" customWidth="1"/>
    <col min="9" max="9" width="13.85546875" customWidth="1"/>
    <col min="10" max="10" width="10.5703125" customWidth="1"/>
    <col min="11" max="11" width="0.140625" style="136" customWidth="1"/>
    <col min="12" max="16384" width="9.140625" style="136" hidden="1"/>
  </cols>
  <sheetData>
    <row r="1" spans="1:11" ht="12.75" customHeight="1" x14ac:dyDescent="0.2">
      <c r="A1" s="374" t="s">
        <v>737</v>
      </c>
      <c r="B1" s="374"/>
      <c r="C1" s="374"/>
      <c r="D1" s="374"/>
      <c r="E1" s="374"/>
      <c r="F1" s="374"/>
      <c r="G1" s="374"/>
      <c r="H1" s="374"/>
      <c r="I1" s="374"/>
      <c r="J1" s="374"/>
      <c r="K1" s="137"/>
    </row>
    <row r="2" spans="1:11" ht="12.75" customHeight="1" x14ac:dyDescent="0.2">
      <c r="A2" s="374"/>
      <c r="B2" s="374"/>
      <c r="C2" s="374"/>
      <c r="D2" s="374"/>
      <c r="E2" s="374"/>
      <c r="F2" s="374"/>
      <c r="G2" s="374"/>
      <c r="H2" s="374"/>
      <c r="I2" s="374"/>
      <c r="J2" s="374"/>
      <c r="K2" s="137"/>
    </row>
    <row r="3" spans="1:11" ht="36" x14ac:dyDescent="0.2">
      <c r="A3" s="59" t="s">
        <v>77</v>
      </c>
      <c r="B3" s="60" t="s">
        <v>78</v>
      </c>
      <c r="C3" s="60" t="s">
        <v>625</v>
      </c>
      <c r="D3" s="60" t="s">
        <v>609</v>
      </c>
      <c r="E3" s="61" t="s">
        <v>79</v>
      </c>
      <c r="F3" s="60" t="s">
        <v>674</v>
      </c>
      <c r="G3" s="62" t="s">
        <v>80</v>
      </c>
      <c r="H3" s="60" t="s">
        <v>81</v>
      </c>
      <c r="I3" s="60" t="s">
        <v>82</v>
      </c>
      <c r="J3" s="60" t="s">
        <v>611</v>
      </c>
    </row>
    <row r="4" spans="1:11" hidden="1" x14ac:dyDescent="0.2">
      <c r="A4" s="32">
        <v>1001</v>
      </c>
      <c r="B4" s="34" t="s">
        <v>617</v>
      </c>
      <c r="C4" s="49">
        <v>0</v>
      </c>
      <c r="D4" s="35">
        <v>0</v>
      </c>
      <c r="E4" s="35">
        <v>0</v>
      </c>
      <c r="F4" s="35">
        <v>0</v>
      </c>
      <c r="G4" s="36">
        <v>0</v>
      </c>
      <c r="H4" s="37">
        <v>0</v>
      </c>
      <c r="I4" s="38">
        <v>0</v>
      </c>
      <c r="J4" s="48"/>
    </row>
    <row r="5" spans="1:11" hidden="1" x14ac:dyDescent="0.2">
      <c r="A5" s="43">
        <v>0</v>
      </c>
      <c r="B5" s="44"/>
      <c r="C5" s="49">
        <v>0</v>
      </c>
      <c r="D5" s="45" t="e">
        <f t="shared" ref="D5:D10" si="0">E5/H5</f>
        <v>#DIV/0!</v>
      </c>
      <c r="E5" s="45">
        <v>0</v>
      </c>
      <c r="F5" s="45">
        <v>0</v>
      </c>
      <c r="G5" s="46">
        <v>0</v>
      </c>
      <c r="H5" s="47">
        <v>0</v>
      </c>
      <c r="I5" s="48">
        <v>0</v>
      </c>
      <c r="J5" s="48"/>
    </row>
    <row r="6" spans="1:11" hidden="1" x14ac:dyDescent="0.2">
      <c r="A6" s="32" t="s">
        <v>612</v>
      </c>
      <c r="B6" s="34"/>
      <c r="C6" s="49">
        <v>1</v>
      </c>
      <c r="D6" s="35" t="e">
        <f t="shared" si="0"/>
        <v>#DIV/0!</v>
      </c>
      <c r="E6" s="35"/>
      <c r="F6" s="35"/>
      <c r="G6" s="36"/>
      <c r="H6" s="37"/>
      <c r="I6" s="38">
        <v>0</v>
      </c>
      <c r="J6" s="48"/>
    </row>
    <row r="7" spans="1:11" hidden="1" x14ac:dyDescent="0.2">
      <c r="A7" s="32" t="s">
        <v>613</v>
      </c>
      <c r="B7" s="34"/>
      <c r="C7" s="49">
        <v>1</v>
      </c>
      <c r="D7" s="35" t="e">
        <f t="shared" si="0"/>
        <v>#DIV/0!</v>
      </c>
      <c r="E7" s="35"/>
      <c r="F7" s="35"/>
      <c r="G7" s="36"/>
      <c r="H7" s="37"/>
      <c r="I7" s="38">
        <v>0</v>
      </c>
      <c r="J7" s="48"/>
    </row>
    <row r="8" spans="1:11" hidden="1" x14ac:dyDescent="0.2">
      <c r="A8" s="32" t="s">
        <v>614</v>
      </c>
      <c r="B8" s="34"/>
      <c r="C8" s="49">
        <v>1</v>
      </c>
      <c r="D8" s="35" t="e">
        <f t="shared" si="0"/>
        <v>#DIV/0!</v>
      </c>
      <c r="E8" s="35"/>
      <c r="F8" s="35"/>
      <c r="G8" s="36"/>
      <c r="H8" s="37"/>
      <c r="I8" s="38">
        <v>0</v>
      </c>
      <c r="J8" s="48"/>
    </row>
    <row r="9" spans="1:11" hidden="1" x14ac:dyDescent="0.2">
      <c r="A9" s="32" t="s">
        <v>615</v>
      </c>
      <c r="B9" s="34"/>
      <c r="C9" s="49">
        <v>1</v>
      </c>
      <c r="D9" s="35" t="e">
        <f t="shared" si="0"/>
        <v>#DIV/0!</v>
      </c>
      <c r="E9" s="35"/>
      <c r="F9" s="35"/>
      <c r="G9" s="36"/>
      <c r="H9" s="37"/>
      <c r="I9" s="38">
        <v>0</v>
      </c>
      <c r="J9" s="48"/>
    </row>
    <row r="10" spans="1:11" hidden="1" x14ac:dyDescent="0.2">
      <c r="A10" s="32" t="s">
        <v>616</v>
      </c>
      <c r="B10" s="34"/>
      <c r="C10" s="49">
        <v>1</v>
      </c>
      <c r="D10" s="35" t="e">
        <f t="shared" si="0"/>
        <v>#DIV/0!</v>
      </c>
      <c r="E10" s="35"/>
      <c r="F10" s="35"/>
      <c r="G10" s="36"/>
      <c r="H10" s="37"/>
      <c r="I10" s="38">
        <v>0</v>
      </c>
      <c r="J10" s="48"/>
    </row>
    <row r="11" spans="1:11" hidden="1" x14ac:dyDescent="0.2">
      <c r="A11" s="43"/>
      <c r="B11" s="44" t="s">
        <v>626</v>
      </c>
      <c r="C11" s="49"/>
      <c r="D11" s="45"/>
      <c r="E11" s="45"/>
      <c r="F11" s="45"/>
      <c r="G11" s="46"/>
      <c r="H11" s="47"/>
      <c r="I11" s="48">
        <v>0</v>
      </c>
      <c r="J11" s="48"/>
    </row>
    <row r="12" spans="1:11" x14ac:dyDescent="0.2">
      <c r="A12" s="144">
        <v>1090</v>
      </c>
      <c r="B12" s="145" t="s">
        <v>83</v>
      </c>
      <c r="C12" s="156">
        <v>152</v>
      </c>
      <c r="D12" s="155">
        <v>7914.369344536537</v>
      </c>
      <c r="E12" s="155">
        <v>90547</v>
      </c>
      <c r="F12" s="156">
        <v>120.5</v>
      </c>
      <c r="G12" s="155">
        <v>61325</v>
      </c>
      <c r="H12" s="154">
        <v>31</v>
      </c>
      <c r="I12" s="155">
        <v>12967.69</v>
      </c>
      <c r="J12" s="155">
        <v>4672.24</v>
      </c>
    </row>
    <row r="13" spans="1:11" x14ac:dyDescent="0.2">
      <c r="A13" s="144">
        <v>1091</v>
      </c>
      <c r="B13" s="145" t="s">
        <v>84</v>
      </c>
      <c r="C13" s="156">
        <v>167</v>
      </c>
      <c r="D13" s="155">
        <v>5424.5835107020876</v>
      </c>
      <c r="E13" s="155">
        <v>874586</v>
      </c>
      <c r="F13" s="156">
        <v>958.5</v>
      </c>
      <c r="G13" s="155">
        <v>588581</v>
      </c>
      <c r="H13" s="154">
        <v>368</v>
      </c>
      <c r="I13" s="155">
        <v>11436.13</v>
      </c>
      <c r="J13" s="155">
        <v>6993.95</v>
      </c>
    </row>
    <row r="14" spans="1:11" x14ac:dyDescent="0.2">
      <c r="A14" s="144">
        <v>1092</v>
      </c>
      <c r="B14" s="145" t="s">
        <v>85</v>
      </c>
      <c r="C14" s="156">
        <v>149</v>
      </c>
      <c r="D14" s="155">
        <v>9860.6974392161992</v>
      </c>
      <c r="E14" s="155">
        <v>63542</v>
      </c>
      <c r="F14" s="156">
        <v>61.5</v>
      </c>
      <c r="G14" s="155">
        <v>47889</v>
      </c>
      <c r="H14" s="154">
        <v>18</v>
      </c>
      <c r="I14" s="155">
        <v>16084.33</v>
      </c>
      <c r="J14" s="155">
        <v>13634.05</v>
      </c>
    </row>
    <row r="15" spans="1:11" x14ac:dyDescent="0.2">
      <c r="A15" s="144">
        <v>2089</v>
      </c>
      <c r="B15" s="145" t="s">
        <v>86</v>
      </c>
      <c r="C15" s="156">
        <v>165</v>
      </c>
      <c r="D15" s="155">
        <v>10118.190365307002</v>
      </c>
      <c r="E15" s="155">
        <v>161272</v>
      </c>
      <c r="F15" s="156">
        <v>151.5</v>
      </c>
      <c r="G15" s="155">
        <v>68838</v>
      </c>
      <c r="H15" s="154">
        <v>36</v>
      </c>
      <c r="I15" s="155">
        <v>14079.76</v>
      </c>
      <c r="J15" s="155">
        <v>4826.6899999999996</v>
      </c>
    </row>
    <row r="16" spans="1:11" x14ac:dyDescent="0.2">
      <c r="A16" s="144">
        <v>2090</v>
      </c>
      <c r="B16" s="145" t="s">
        <v>87</v>
      </c>
      <c r="C16" s="156">
        <v>172</v>
      </c>
      <c r="D16" s="155">
        <v>6024.7537047971846</v>
      </c>
      <c r="E16" s="155">
        <v>63581</v>
      </c>
      <c r="F16" s="156">
        <v>141.5</v>
      </c>
      <c r="G16" s="155">
        <v>51138</v>
      </c>
      <c r="H16" s="154">
        <v>26</v>
      </c>
      <c r="I16" s="155">
        <v>10070.56</v>
      </c>
      <c r="J16" s="155">
        <v>6097.86</v>
      </c>
    </row>
    <row r="17" spans="1:10" x14ac:dyDescent="0.2">
      <c r="A17" s="144">
        <v>2097</v>
      </c>
      <c r="B17" s="145" t="s">
        <v>88</v>
      </c>
      <c r="C17" s="156">
        <v>162</v>
      </c>
      <c r="D17" s="155">
        <v>5783.2783002291326</v>
      </c>
      <c r="E17" s="155">
        <v>833924</v>
      </c>
      <c r="F17" s="156">
        <v>897.5</v>
      </c>
      <c r="G17" s="155">
        <v>467891</v>
      </c>
      <c r="H17" s="154">
        <v>263</v>
      </c>
      <c r="I17" s="155">
        <v>8312.5499999999993</v>
      </c>
      <c r="J17" s="155">
        <v>4354.3</v>
      </c>
    </row>
    <row r="18" spans="1:10" x14ac:dyDescent="0.2">
      <c r="A18" s="144">
        <v>3031</v>
      </c>
      <c r="B18" s="145" t="s">
        <v>89</v>
      </c>
      <c r="C18" s="156">
        <v>168</v>
      </c>
      <c r="D18" s="155">
        <v>8248.891155559435</v>
      </c>
      <c r="E18" s="155">
        <v>137499</v>
      </c>
      <c r="F18" s="156">
        <v>128</v>
      </c>
      <c r="G18" s="155">
        <v>106580</v>
      </c>
      <c r="H18" s="154">
        <v>45</v>
      </c>
      <c r="I18" s="155">
        <v>16872.27</v>
      </c>
      <c r="J18" s="155">
        <v>12946.91</v>
      </c>
    </row>
    <row r="19" spans="1:10" x14ac:dyDescent="0.2">
      <c r="A19" s="144">
        <v>3032</v>
      </c>
      <c r="B19" s="145" t="s">
        <v>90</v>
      </c>
      <c r="C19" s="156">
        <v>150</v>
      </c>
      <c r="D19" s="155">
        <v>4052.637887923544</v>
      </c>
      <c r="E19" s="155">
        <v>82876</v>
      </c>
      <c r="F19" s="156">
        <v>94.5</v>
      </c>
      <c r="G19" s="155">
        <v>96266</v>
      </c>
      <c r="H19" s="154">
        <v>34</v>
      </c>
      <c r="I19" s="155">
        <v>11962.73</v>
      </c>
      <c r="J19" s="155">
        <v>10814.59</v>
      </c>
    </row>
    <row r="20" spans="1:10" x14ac:dyDescent="0.2">
      <c r="A20" s="144">
        <v>3033</v>
      </c>
      <c r="B20" s="145" t="s">
        <v>91</v>
      </c>
      <c r="C20" s="156">
        <v>166</v>
      </c>
      <c r="D20" s="155">
        <v>5431.6934160985038</v>
      </c>
      <c r="E20" s="155">
        <v>32103</v>
      </c>
      <c r="F20" s="156">
        <v>16</v>
      </c>
      <c r="G20" s="155">
        <v>42614</v>
      </c>
      <c r="H20" s="154">
        <v>17</v>
      </c>
      <c r="I20" s="155">
        <v>15376.77</v>
      </c>
      <c r="J20" s="155">
        <v>9857.16</v>
      </c>
    </row>
    <row r="21" spans="1:10" x14ac:dyDescent="0.2">
      <c r="A21" s="144">
        <v>4106</v>
      </c>
      <c r="B21" s="145" t="s">
        <v>92</v>
      </c>
      <c r="C21" s="156">
        <v>146</v>
      </c>
      <c r="D21" s="155">
        <v>5619.8949833854622</v>
      </c>
      <c r="E21" s="155">
        <v>144187</v>
      </c>
      <c r="F21" s="156">
        <v>213</v>
      </c>
      <c r="G21" s="155">
        <v>89633</v>
      </c>
      <c r="H21" s="154">
        <v>52</v>
      </c>
      <c r="I21" s="155">
        <v>13470.62</v>
      </c>
      <c r="J21" s="155">
        <v>8082.84</v>
      </c>
    </row>
    <row r="22" spans="1:10" x14ac:dyDescent="0.2">
      <c r="A22" s="144">
        <v>4109</v>
      </c>
      <c r="B22" s="145" t="s">
        <v>93</v>
      </c>
      <c r="C22" s="156">
        <v>148</v>
      </c>
      <c r="D22" s="155">
        <v>5455.9917979358515</v>
      </c>
      <c r="E22" s="155">
        <v>209249</v>
      </c>
      <c r="F22" s="156">
        <v>382</v>
      </c>
      <c r="G22" s="155">
        <v>143126</v>
      </c>
      <c r="H22" s="154">
        <v>88</v>
      </c>
      <c r="I22" s="155">
        <v>11764.01</v>
      </c>
      <c r="J22" s="155">
        <v>5883.9</v>
      </c>
    </row>
    <row r="23" spans="1:10" x14ac:dyDescent="0.2">
      <c r="A23" s="144">
        <v>4110</v>
      </c>
      <c r="B23" s="145" t="s">
        <v>94</v>
      </c>
      <c r="C23" s="156">
        <v>168</v>
      </c>
      <c r="D23" s="155">
        <v>5598.4092934265909</v>
      </c>
      <c r="E23" s="155">
        <v>520602</v>
      </c>
      <c r="F23" s="156">
        <v>772</v>
      </c>
      <c r="G23" s="155">
        <v>667423</v>
      </c>
      <c r="H23" s="154">
        <v>339</v>
      </c>
      <c r="I23" s="155">
        <v>12558.79</v>
      </c>
      <c r="J23" s="155">
        <v>6577.92</v>
      </c>
    </row>
    <row r="24" spans="1:10" x14ac:dyDescent="0.2">
      <c r="A24" s="144">
        <v>5120</v>
      </c>
      <c r="B24" s="145" t="s">
        <v>95</v>
      </c>
      <c r="C24" s="156">
        <v>169</v>
      </c>
      <c r="D24" s="155">
        <v>7961.3939223141542</v>
      </c>
      <c r="E24" s="155">
        <v>71811</v>
      </c>
      <c r="F24" s="156">
        <v>148</v>
      </c>
      <c r="G24" s="155">
        <v>101148</v>
      </c>
      <c r="H24" s="154">
        <v>51</v>
      </c>
      <c r="I24" s="155">
        <v>8225.07</v>
      </c>
      <c r="J24" s="155">
        <v>2323.31</v>
      </c>
    </row>
    <row r="25" spans="1:10" x14ac:dyDescent="0.2">
      <c r="A25" s="144">
        <v>5121</v>
      </c>
      <c r="B25" s="145" t="s">
        <v>96</v>
      </c>
      <c r="C25" s="156">
        <v>166</v>
      </c>
      <c r="D25" s="155">
        <v>6738.3628157920712</v>
      </c>
      <c r="E25" s="155">
        <v>344394</v>
      </c>
      <c r="F25" s="156">
        <v>495</v>
      </c>
      <c r="G25" s="155">
        <v>207468</v>
      </c>
      <c r="H25" s="154">
        <v>167</v>
      </c>
      <c r="I25" s="155">
        <v>9961.2099999999991</v>
      </c>
      <c r="J25" s="155">
        <v>2361.83</v>
      </c>
    </row>
    <row r="26" spans="1:10" x14ac:dyDescent="0.2">
      <c r="A26" s="144">
        <v>5122</v>
      </c>
      <c r="B26" s="145" t="s">
        <v>97</v>
      </c>
      <c r="C26" s="156">
        <v>161</v>
      </c>
      <c r="D26" s="155">
        <v>7045.7662394313384</v>
      </c>
      <c r="E26" s="155">
        <v>60164</v>
      </c>
      <c r="F26" s="156">
        <v>133.5</v>
      </c>
      <c r="G26" s="155">
        <v>72275</v>
      </c>
      <c r="H26" s="154">
        <v>51</v>
      </c>
      <c r="I26" s="155">
        <v>10425.98</v>
      </c>
      <c r="J26" s="155">
        <v>2713.29</v>
      </c>
    </row>
    <row r="27" spans="1:10" x14ac:dyDescent="0.2">
      <c r="A27" s="144">
        <v>5123</v>
      </c>
      <c r="B27" s="145" t="s">
        <v>98</v>
      </c>
      <c r="C27" s="156">
        <v>158</v>
      </c>
      <c r="D27" s="155">
        <v>5755.9349692492142</v>
      </c>
      <c r="E27" s="155">
        <v>594957</v>
      </c>
      <c r="F27" s="156">
        <v>937.5</v>
      </c>
      <c r="G27" s="155">
        <v>443706</v>
      </c>
      <c r="H27" s="154">
        <v>231</v>
      </c>
      <c r="I27" s="155">
        <v>10467.700000000001</v>
      </c>
      <c r="J27" s="155">
        <v>4417.01</v>
      </c>
    </row>
    <row r="28" spans="1:10" x14ac:dyDescent="0.2">
      <c r="A28" s="144">
        <v>5124</v>
      </c>
      <c r="B28" s="145" t="s">
        <v>99</v>
      </c>
      <c r="C28" s="156">
        <v>168</v>
      </c>
      <c r="D28" s="155">
        <v>8491.1140911373132</v>
      </c>
      <c r="E28" s="155">
        <v>122436</v>
      </c>
      <c r="F28" s="156">
        <v>140.5</v>
      </c>
      <c r="G28" s="155">
        <v>139205</v>
      </c>
      <c r="H28" s="154">
        <v>126</v>
      </c>
      <c r="I28" s="155">
        <v>9869.2900000000009</v>
      </c>
      <c r="J28" s="155">
        <v>2440.5700000000002</v>
      </c>
    </row>
    <row r="29" spans="1:10" x14ac:dyDescent="0.2">
      <c r="A29" s="144">
        <v>5127</v>
      </c>
      <c r="B29" s="145" t="s">
        <v>100</v>
      </c>
      <c r="C29" s="156">
        <v>160</v>
      </c>
      <c r="D29" s="155">
        <v>4903.7439310028631</v>
      </c>
      <c r="E29" s="155">
        <v>100177</v>
      </c>
      <c r="F29" s="156">
        <v>83.5</v>
      </c>
      <c r="G29" s="155">
        <v>54128</v>
      </c>
      <c r="H29" s="154">
        <v>19</v>
      </c>
      <c r="I29" s="155">
        <v>24004.52</v>
      </c>
      <c r="J29" s="155">
        <v>20979.58</v>
      </c>
    </row>
    <row r="30" spans="1:10" x14ac:dyDescent="0.2">
      <c r="A30" s="144">
        <v>5128</v>
      </c>
      <c r="B30" s="145" t="s">
        <v>101</v>
      </c>
      <c r="C30" s="156">
        <v>168</v>
      </c>
      <c r="D30" s="155">
        <v>7982.2232650667374</v>
      </c>
      <c r="E30" s="155">
        <v>364701</v>
      </c>
      <c r="F30" s="156">
        <v>991</v>
      </c>
      <c r="G30" s="155">
        <v>581838</v>
      </c>
      <c r="H30" s="154">
        <v>334</v>
      </c>
      <c r="I30" s="155">
        <v>11855.09</v>
      </c>
      <c r="J30" s="155">
        <v>4116.87</v>
      </c>
    </row>
    <row r="31" spans="1:10" x14ac:dyDescent="0.2">
      <c r="A31" s="144">
        <v>6101</v>
      </c>
      <c r="B31" s="145" t="s">
        <v>102</v>
      </c>
      <c r="C31" s="156">
        <v>163</v>
      </c>
      <c r="D31" s="155">
        <v>7628.8647490246913</v>
      </c>
      <c r="E31" s="155">
        <v>99665</v>
      </c>
      <c r="F31" s="156">
        <v>164</v>
      </c>
      <c r="G31" s="155">
        <v>85238</v>
      </c>
      <c r="H31" s="154">
        <v>29</v>
      </c>
      <c r="I31" s="155">
        <v>11687.46</v>
      </c>
      <c r="J31" s="155">
        <v>9128.48</v>
      </c>
    </row>
    <row r="32" spans="1:10" x14ac:dyDescent="0.2">
      <c r="A32" s="144">
        <v>6103</v>
      </c>
      <c r="B32" s="145" t="s">
        <v>103</v>
      </c>
      <c r="C32" s="156">
        <v>170</v>
      </c>
      <c r="D32" s="155">
        <v>8718.474703853195</v>
      </c>
      <c r="E32" s="155">
        <v>53937</v>
      </c>
      <c r="F32" s="156">
        <v>95</v>
      </c>
      <c r="G32" s="155">
        <v>48307</v>
      </c>
      <c r="H32" s="154">
        <v>13</v>
      </c>
      <c r="I32" s="155">
        <v>12778.21</v>
      </c>
      <c r="J32" s="155">
        <v>8205.56</v>
      </c>
    </row>
    <row r="33" spans="1:10" x14ac:dyDescent="0.2">
      <c r="A33" s="144">
        <v>6104</v>
      </c>
      <c r="B33" s="145" t="s">
        <v>104</v>
      </c>
      <c r="C33" s="156">
        <v>167</v>
      </c>
      <c r="D33" s="155">
        <v>5516.8529201825877</v>
      </c>
      <c r="E33" s="155">
        <v>227624</v>
      </c>
      <c r="F33" s="156">
        <v>442</v>
      </c>
      <c r="G33" s="155">
        <v>283811</v>
      </c>
      <c r="H33" s="154">
        <v>232</v>
      </c>
      <c r="I33" s="155">
        <v>10969.13</v>
      </c>
      <c r="J33" s="155">
        <v>4754.17</v>
      </c>
    </row>
    <row r="34" spans="1:10" x14ac:dyDescent="0.2">
      <c r="A34" s="144">
        <v>7121</v>
      </c>
      <c r="B34" s="145" t="s">
        <v>105</v>
      </c>
      <c r="C34" s="156">
        <v>140</v>
      </c>
      <c r="D34" s="155">
        <v>8844.018293164836</v>
      </c>
      <c r="E34" s="155">
        <v>84818</v>
      </c>
      <c r="F34" s="156">
        <v>74</v>
      </c>
      <c r="G34" s="155">
        <v>50499</v>
      </c>
      <c r="H34" s="154">
        <v>15</v>
      </c>
      <c r="I34" s="155">
        <v>14566.52</v>
      </c>
      <c r="J34" s="155">
        <v>6612.83</v>
      </c>
    </row>
    <row r="35" spans="1:10" x14ac:dyDescent="0.2">
      <c r="A35" s="144">
        <v>7122</v>
      </c>
      <c r="B35" s="145" t="s">
        <v>106</v>
      </c>
      <c r="C35" s="156">
        <v>147</v>
      </c>
      <c r="D35" s="155">
        <v>9836.9884540329003</v>
      </c>
      <c r="E35" s="155">
        <v>68001</v>
      </c>
      <c r="F35" s="156">
        <v>90</v>
      </c>
      <c r="G35" s="155">
        <v>29595</v>
      </c>
      <c r="H35" s="154">
        <v>19</v>
      </c>
      <c r="I35" s="155">
        <v>14890.67</v>
      </c>
      <c r="J35" s="155">
        <v>7563.61</v>
      </c>
    </row>
    <row r="36" spans="1:10" x14ac:dyDescent="0.2">
      <c r="A36" s="144">
        <v>7123</v>
      </c>
      <c r="B36" s="145" t="s">
        <v>107</v>
      </c>
      <c r="C36" s="156">
        <v>168</v>
      </c>
      <c r="D36" s="155">
        <v>6225.0041658072341</v>
      </c>
      <c r="E36" s="155">
        <v>241234</v>
      </c>
      <c r="F36" s="156">
        <v>300.5</v>
      </c>
      <c r="G36" s="155">
        <v>151625</v>
      </c>
      <c r="H36" s="154">
        <v>82</v>
      </c>
      <c r="I36" s="155">
        <v>10182.83</v>
      </c>
      <c r="J36" s="155">
        <v>4138.51</v>
      </c>
    </row>
    <row r="37" spans="1:10" x14ac:dyDescent="0.2">
      <c r="A37" s="144">
        <v>7124</v>
      </c>
      <c r="B37" s="145" t="s">
        <v>108</v>
      </c>
      <c r="C37" s="156">
        <v>161</v>
      </c>
      <c r="D37" s="155">
        <v>6326.1576840861217</v>
      </c>
      <c r="E37" s="155">
        <v>82743</v>
      </c>
      <c r="F37" s="156">
        <v>130</v>
      </c>
      <c r="G37" s="155">
        <v>88162</v>
      </c>
      <c r="H37" s="154">
        <v>49</v>
      </c>
      <c r="I37" s="155">
        <v>10615.24</v>
      </c>
      <c r="J37" s="155">
        <v>4175.76</v>
      </c>
    </row>
    <row r="38" spans="1:10" x14ac:dyDescent="0.2">
      <c r="A38" s="144">
        <v>7125</v>
      </c>
      <c r="B38" s="145" t="s">
        <v>109</v>
      </c>
      <c r="C38" s="156">
        <v>154</v>
      </c>
      <c r="D38" s="155">
        <v>8919.2112592519843</v>
      </c>
      <c r="E38" s="155">
        <v>43923</v>
      </c>
      <c r="F38" s="156">
        <v>32.5</v>
      </c>
      <c r="G38" s="155">
        <v>33399</v>
      </c>
      <c r="H38" s="154">
        <v>13</v>
      </c>
      <c r="I38" s="155">
        <v>13033.45</v>
      </c>
      <c r="J38" s="155">
        <v>4684.6400000000003</v>
      </c>
    </row>
    <row r="39" spans="1:10" x14ac:dyDescent="0.2">
      <c r="A39" s="144">
        <v>7126</v>
      </c>
      <c r="B39" s="145" t="s">
        <v>110</v>
      </c>
      <c r="C39" s="156">
        <v>165</v>
      </c>
      <c r="D39" s="155">
        <v>5350.7518396278492</v>
      </c>
      <c r="E39" s="155">
        <v>43151</v>
      </c>
      <c r="F39" s="156">
        <v>30.5</v>
      </c>
      <c r="G39" s="155">
        <v>12075</v>
      </c>
      <c r="H39" s="154">
        <v>5</v>
      </c>
      <c r="I39" s="155">
        <v>13442.72</v>
      </c>
      <c r="J39" s="155">
        <v>5894.04</v>
      </c>
    </row>
    <row r="40" spans="1:10" x14ac:dyDescent="0.2">
      <c r="A40" s="144">
        <v>7129</v>
      </c>
      <c r="B40" s="145" t="s">
        <v>111</v>
      </c>
      <c r="C40" s="156">
        <v>144</v>
      </c>
      <c r="D40" s="155">
        <v>5656.1430655755075</v>
      </c>
      <c r="E40" s="155">
        <v>173921</v>
      </c>
      <c r="F40" s="156">
        <v>223</v>
      </c>
      <c r="G40" s="155">
        <v>228621</v>
      </c>
      <c r="H40" s="154">
        <v>155</v>
      </c>
      <c r="I40" s="155">
        <v>10719.55</v>
      </c>
      <c r="J40" s="155">
        <v>5486.53</v>
      </c>
    </row>
    <row r="41" spans="1:10" x14ac:dyDescent="0.2">
      <c r="A41" s="144">
        <v>8106</v>
      </c>
      <c r="B41" s="145" t="s">
        <v>112</v>
      </c>
      <c r="C41" s="156">
        <v>168</v>
      </c>
      <c r="D41" s="155">
        <v>6477.0104702953504</v>
      </c>
      <c r="E41" s="155">
        <v>214516</v>
      </c>
      <c r="F41" s="156">
        <v>279.5</v>
      </c>
      <c r="G41" s="155">
        <v>128912</v>
      </c>
      <c r="H41" s="154">
        <v>93</v>
      </c>
      <c r="I41" s="155">
        <v>11104.24</v>
      </c>
      <c r="J41" s="155">
        <v>5054.03</v>
      </c>
    </row>
    <row r="42" spans="1:10" x14ac:dyDescent="0.2">
      <c r="A42" s="144">
        <v>8107</v>
      </c>
      <c r="B42" s="145" t="s">
        <v>113</v>
      </c>
      <c r="C42" s="156">
        <v>146</v>
      </c>
      <c r="D42" s="155">
        <v>4910.6378911316979</v>
      </c>
      <c r="E42" s="155">
        <v>508611</v>
      </c>
      <c r="F42" s="156">
        <v>529</v>
      </c>
      <c r="G42" s="155">
        <v>343092</v>
      </c>
      <c r="H42" s="154">
        <v>221</v>
      </c>
      <c r="I42" s="155">
        <v>10969.02</v>
      </c>
      <c r="J42" s="155">
        <v>6218.29</v>
      </c>
    </row>
    <row r="43" spans="1:10" x14ac:dyDescent="0.2">
      <c r="A43" s="144">
        <v>8111</v>
      </c>
      <c r="B43" s="145" t="s">
        <v>114</v>
      </c>
      <c r="C43" s="156">
        <v>164</v>
      </c>
      <c r="D43" s="155">
        <v>5307.8194542933443</v>
      </c>
      <c r="E43" s="155">
        <v>285626</v>
      </c>
      <c r="F43" s="156">
        <v>342</v>
      </c>
      <c r="G43" s="155">
        <v>183745</v>
      </c>
      <c r="H43" s="154">
        <v>141</v>
      </c>
      <c r="I43" s="155">
        <v>10497.15</v>
      </c>
      <c r="J43" s="155">
        <v>4041.66</v>
      </c>
    </row>
    <row r="44" spans="1:10" x14ac:dyDescent="0.2">
      <c r="A44" s="144">
        <v>9077</v>
      </c>
      <c r="B44" s="145" t="s">
        <v>115</v>
      </c>
      <c r="C44" s="156">
        <v>151</v>
      </c>
      <c r="D44" s="155">
        <v>6156.8922261263342</v>
      </c>
      <c r="E44" s="155">
        <v>203264</v>
      </c>
      <c r="F44" s="156">
        <v>346.5</v>
      </c>
      <c r="G44" s="155">
        <v>137600</v>
      </c>
      <c r="H44" s="154">
        <v>67</v>
      </c>
      <c r="I44" s="155">
        <v>8778.5300000000007</v>
      </c>
      <c r="J44" s="155">
        <v>3499.1</v>
      </c>
    </row>
    <row r="45" spans="1:10" x14ac:dyDescent="0.2">
      <c r="A45" s="144">
        <v>9078</v>
      </c>
      <c r="B45" s="145" t="s">
        <v>116</v>
      </c>
      <c r="C45" s="156">
        <v>173</v>
      </c>
      <c r="D45" s="155">
        <v>6607.1567048623556</v>
      </c>
      <c r="E45" s="155">
        <v>63784</v>
      </c>
      <c r="F45" s="156">
        <v>107</v>
      </c>
      <c r="G45" s="155">
        <v>34008</v>
      </c>
      <c r="H45" s="154">
        <v>15</v>
      </c>
      <c r="I45" s="155">
        <v>11592.78</v>
      </c>
      <c r="J45" s="155">
        <v>2385.88</v>
      </c>
    </row>
    <row r="46" spans="1:10" x14ac:dyDescent="0.2">
      <c r="A46" s="144">
        <v>9079</v>
      </c>
      <c r="B46" s="145" t="s">
        <v>117</v>
      </c>
      <c r="C46" s="156">
        <v>157</v>
      </c>
      <c r="D46" s="155">
        <v>8283.5245242229666</v>
      </c>
      <c r="E46" s="155">
        <v>87864</v>
      </c>
      <c r="F46" s="156">
        <v>120</v>
      </c>
      <c r="G46" s="155">
        <v>60629</v>
      </c>
      <c r="H46" s="154">
        <v>33</v>
      </c>
      <c r="I46" s="155">
        <v>10898.1</v>
      </c>
      <c r="J46" s="155">
        <v>2655.81</v>
      </c>
    </row>
    <row r="47" spans="1:10" x14ac:dyDescent="0.2">
      <c r="A47" s="144">
        <v>9080</v>
      </c>
      <c r="B47" s="145" t="s">
        <v>118</v>
      </c>
      <c r="C47" s="156">
        <v>151</v>
      </c>
      <c r="D47" s="155">
        <v>6510.2539272513068</v>
      </c>
      <c r="E47" s="155">
        <v>458328</v>
      </c>
      <c r="F47" s="156">
        <v>517</v>
      </c>
      <c r="G47" s="155">
        <v>194783</v>
      </c>
      <c r="H47" s="154">
        <v>128</v>
      </c>
      <c r="I47" s="155">
        <v>9777.24</v>
      </c>
      <c r="J47" s="155">
        <v>2700.44</v>
      </c>
    </row>
    <row r="48" spans="1:10" x14ac:dyDescent="0.2">
      <c r="A48" s="144">
        <v>10087</v>
      </c>
      <c r="B48" s="145" t="s">
        <v>119</v>
      </c>
      <c r="C48" s="156">
        <v>163</v>
      </c>
      <c r="D48" s="155">
        <v>6328.4013891625</v>
      </c>
      <c r="E48" s="155">
        <v>386826</v>
      </c>
      <c r="F48" s="156">
        <v>796</v>
      </c>
      <c r="G48" s="155">
        <v>352176</v>
      </c>
      <c r="H48" s="154">
        <v>200</v>
      </c>
      <c r="I48" s="155">
        <v>10417.61</v>
      </c>
      <c r="J48" s="155">
        <v>5425.47</v>
      </c>
    </row>
    <row r="49" spans="1:10" x14ac:dyDescent="0.2">
      <c r="A49" s="144">
        <v>10089</v>
      </c>
      <c r="B49" s="145" t="s">
        <v>120</v>
      </c>
      <c r="C49" s="156">
        <v>153</v>
      </c>
      <c r="D49" s="155">
        <v>6342.7502740812579</v>
      </c>
      <c r="E49" s="155">
        <v>432642</v>
      </c>
      <c r="F49" s="156">
        <v>796</v>
      </c>
      <c r="G49" s="155">
        <v>282791</v>
      </c>
      <c r="H49" s="154">
        <v>170</v>
      </c>
      <c r="I49" s="155">
        <v>9239.77</v>
      </c>
      <c r="J49" s="155">
        <v>3885.85</v>
      </c>
    </row>
    <row r="50" spans="1:10" x14ac:dyDescent="0.2">
      <c r="A50" s="144">
        <v>10090</v>
      </c>
      <c r="B50" s="145" t="s">
        <v>121</v>
      </c>
      <c r="C50" s="156">
        <v>145</v>
      </c>
      <c r="D50" s="155">
        <v>5378.6804240813026</v>
      </c>
      <c r="E50" s="155">
        <v>110671</v>
      </c>
      <c r="F50" s="156">
        <v>207.5</v>
      </c>
      <c r="G50" s="155">
        <v>103715</v>
      </c>
      <c r="H50" s="154">
        <v>157</v>
      </c>
      <c r="I50" s="155">
        <v>11333.73</v>
      </c>
      <c r="J50" s="155">
        <v>6727</v>
      </c>
    </row>
    <row r="51" spans="1:10" x14ac:dyDescent="0.2">
      <c r="A51" s="144">
        <v>10091</v>
      </c>
      <c r="B51" s="145" t="s">
        <v>122</v>
      </c>
      <c r="C51" s="156">
        <v>169</v>
      </c>
      <c r="D51" s="155">
        <v>5844.5251175692911</v>
      </c>
      <c r="E51" s="155">
        <v>350283</v>
      </c>
      <c r="F51" s="156">
        <v>379</v>
      </c>
      <c r="G51" s="155">
        <v>269013</v>
      </c>
      <c r="H51" s="154">
        <v>118</v>
      </c>
      <c r="I51" s="155">
        <v>8927.5499999999993</v>
      </c>
      <c r="J51" s="155">
        <v>5052.66</v>
      </c>
    </row>
    <row r="52" spans="1:10" x14ac:dyDescent="0.2">
      <c r="A52" s="144">
        <v>10092</v>
      </c>
      <c r="B52" s="145" t="s">
        <v>123</v>
      </c>
      <c r="C52" s="156">
        <v>146</v>
      </c>
      <c r="D52" s="155">
        <v>5977.9053981587822</v>
      </c>
      <c r="E52" s="155">
        <v>162727</v>
      </c>
      <c r="F52" s="156">
        <v>258.5</v>
      </c>
      <c r="G52" s="155">
        <v>136825</v>
      </c>
      <c r="H52" s="154">
        <v>39</v>
      </c>
      <c r="I52" s="155">
        <v>10292.620000000001</v>
      </c>
      <c r="J52" s="155">
        <v>5317.43</v>
      </c>
    </row>
    <row r="53" spans="1:10" x14ac:dyDescent="0.2">
      <c r="A53" s="144">
        <v>10093</v>
      </c>
      <c r="B53" s="145" t="s">
        <v>124</v>
      </c>
      <c r="C53" s="156">
        <v>165</v>
      </c>
      <c r="D53" s="155">
        <v>5294.8882101439276</v>
      </c>
      <c r="E53" s="155">
        <v>5621537</v>
      </c>
      <c r="F53" s="156">
        <v>7540</v>
      </c>
      <c r="G53" s="155">
        <v>4533686</v>
      </c>
      <c r="H53" s="154">
        <v>2157</v>
      </c>
      <c r="I53" s="155">
        <v>14798.59</v>
      </c>
      <c r="J53" s="155">
        <v>10344.1</v>
      </c>
    </row>
    <row r="54" spans="1:10" x14ac:dyDescent="0.2">
      <c r="A54" s="144">
        <v>11076</v>
      </c>
      <c r="B54" s="145" t="s">
        <v>125</v>
      </c>
      <c r="C54" s="156">
        <v>167</v>
      </c>
      <c r="D54" s="155">
        <v>6025.2566108112433</v>
      </c>
      <c r="E54" s="155">
        <v>232662</v>
      </c>
      <c r="F54" s="156">
        <v>330.5</v>
      </c>
      <c r="G54" s="155">
        <v>149713</v>
      </c>
      <c r="H54" s="154">
        <v>134</v>
      </c>
      <c r="I54" s="155">
        <v>11521.46</v>
      </c>
      <c r="J54" s="155">
        <v>6332.38</v>
      </c>
    </row>
    <row r="55" spans="1:10" x14ac:dyDescent="0.2">
      <c r="A55" s="144">
        <v>11078</v>
      </c>
      <c r="B55" s="145" t="s">
        <v>126</v>
      </c>
      <c r="C55" s="156">
        <v>164</v>
      </c>
      <c r="D55" s="155">
        <v>5380.1395046910611</v>
      </c>
      <c r="E55" s="155">
        <v>280418</v>
      </c>
      <c r="F55" s="156">
        <v>499</v>
      </c>
      <c r="G55" s="155">
        <v>161930</v>
      </c>
      <c r="H55" s="154">
        <v>67</v>
      </c>
      <c r="I55" s="155">
        <v>9867.89</v>
      </c>
      <c r="J55" s="155">
        <v>6092.67</v>
      </c>
    </row>
    <row r="56" spans="1:10" x14ac:dyDescent="0.2">
      <c r="A56" s="144">
        <v>11079</v>
      </c>
      <c r="B56" s="145" t="s">
        <v>127</v>
      </c>
      <c r="C56" s="156">
        <v>167</v>
      </c>
      <c r="D56" s="155">
        <v>9889.286776572224</v>
      </c>
      <c r="E56" s="155">
        <v>137979</v>
      </c>
      <c r="F56" s="156">
        <v>166</v>
      </c>
      <c r="G56" s="155">
        <v>82956</v>
      </c>
      <c r="H56" s="154">
        <v>34</v>
      </c>
      <c r="I56" s="155">
        <v>16583.330000000002</v>
      </c>
      <c r="J56" s="155">
        <v>5629.01</v>
      </c>
    </row>
    <row r="57" spans="1:10" x14ac:dyDescent="0.2">
      <c r="A57" s="144">
        <v>11082</v>
      </c>
      <c r="B57" s="145" t="s">
        <v>128</v>
      </c>
      <c r="C57" s="156">
        <v>165</v>
      </c>
      <c r="D57" s="155">
        <v>6101.12688237773</v>
      </c>
      <c r="E57" s="155">
        <v>2335150</v>
      </c>
      <c r="F57" s="156">
        <v>3759.5</v>
      </c>
      <c r="G57" s="155">
        <v>2717037</v>
      </c>
      <c r="H57" s="154">
        <v>1225</v>
      </c>
      <c r="I57" s="155">
        <v>12379.79</v>
      </c>
      <c r="J57" s="155">
        <v>6302.29</v>
      </c>
    </row>
    <row r="58" spans="1:10" x14ac:dyDescent="0.2">
      <c r="A58" s="144">
        <v>12108</v>
      </c>
      <c r="B58" s="145" t="s">
        <v>129</v>
      </c>
      <c r="C58" s="156">
        <v>154</v>
      </c>
      <c r="D58" s="155">
        <v>6493.8472409826509</v>
      </c>
      <c r="E58" s="155">
        <v>141255</v>
      </c>
      <c r="F58" s="156">
        <v>549</v>
      </c>
      <c r="G58" s="155">
        <v>163502</v>
      </c>
      <c r="H58" s="154">
        <v>103</v>
      </c>
      <c r="I58" s="155">
        <v>9815.57</v>
      </c>
      <c r="J58" s="155">
        <v>2648.81</v>
      </c>
    </row>
    <row r="59" spans="1:10" x14ac:dyDescent="0.2">
      <c r="A59" s="144">
        <v>12109</v>
      </c>
      <c r="B59" s="145" t="s">
        <v>130</v>
      </c>
      <c r="C59" s="156">
        <v>159</v>
      </c>
      <c r="D59" s="155">
        <v>6358.3218014415997</v>
      </c>
      <c r="E59" s="155">
        <v>1206798</v>
      </c>
      <c r="F59" s="156">
        <v>2052</v>
      </c>
      <c r="G59" s="155">
        <v>1268256</v>
      </c>
      <c r="H59" s="154">
        <v>906</v>
      </c>
      <c r="I59" s="155">
        <v>10423.1</v>
      </c>
      <c r="J59" s="155">
        <v>4220.84</v>
      </c>
    </row>
    <row r="60" spans="1:10" x14ac:dyDescent="0.2">
      <c r="A60" s="144">
        <v>12110</v>
      </c>
      <c r="B60" s="145" t="s">
        <v>131</v>
      </c>
      <c r="C60" s="156">
        <v>143</v>
      </c>
      <c r="D60" s="155">
        <v>7060.5491315336667</v>
      </c>
      <c r="E60" s="155">
        <v>336703</v>
      </c>
      <c r="F60" s="156">
        <v>495.5</v>
      </c>
      <c r="G60" s="155">
        <v>247543</v>
      </c>
      <c r="H60" s="154">
        <v>138</v>
      </c>
      <c r="I60" s="155">
        <v>9795.82</v>
      </c>
      <c r="J60" s="155">
        <v>3046.09</v>
      </c>
    </row>
    <row r="61" spans="1:10" x14ac:dyDescent="0.2">
      <c r="A61" s="144">
        <v>13054</v>
      </c>
      <c r="B61" s="145" t="s">
        <v>132</v>
      </c>
      <c r="C61" s="156">
        <v>164</v>
      </c>
      <c r="D61" s="155">
        <v>14614.319652721448</v>
      </c>
      <c r="E61" s="155">
        <v>13630</v>
      </c>
      <c r="F61" s="156">
        <v>11</v>
      </c>
      <c r="G61" s="155">
        <v>25236</v>
      </c>
      <c r="H61" s="154">
        <v>17</v>
      </c>
      <c r="I61" s="155">
        <v>24945.09</v>
      </c>
      <c r="J61" s="155">
        <v>8783.8799999999992</v>
      </c>
    </row>
    <row r="62" spans="1:10" x14ac:dyDescent="0.2">
      <c r="A62" s="144">
        <v>13055</v>
      </c>
      <c r="B62" s="145" t="s">
        <v>133</v>
      </c>
      <c r="C62" s="156">
        <v>165</v>
      </c>
      <c r="D62" s="155">
        <v>7000.4252670884762</v>
      </c>
      <c r="E62" s="155">
        <v>185265</v>
      </c>
      <c r="F62" s="156">
        <v>326</v>
      </c>
      <c r="G62" s="155">
        <v>179133</v>
      </c>
      <c r="H62" s="154">
        <v>104</v>
      </c>
      <c r="I62" s="155">
        <v>14026.68</v>
      </c>
      <c r="J62" s="155">
        <v>6088.16</v>
      </c>
    </row>
    <row r="63" spans="1:10" x14ac:dyDescent="0.2">
      <c r="A63" s="144">
        <v>13057</v>
      </c>
      <c r="B63" s="145" t="s">
        <v>134</v>
      </c>
      <c r="C63" s="156">
        <v>158</v>
      </c>
      <c r="D63" s="155">
        <v>11345.183619011061</v>
      </c>
      <c r="E63" s="155">
        <v>29105</v>
      </c>
      <c r="F63" s="156">
        <v>17.5</v>
      </c>
      <c r="G63" s="155">
        <v>9528</v>
      </c>
      <c r="H63" s="154">
        <v>4</v>
      </c>
      <c r="I63" s="155">
        <v>19880.39</v>
      </c>
      <c r="J63" s="155">
        <v>8652.08</v>
      </c>
    </row>
    <row r="64" spans="1:10" x14ac:dyDescent="0.2">
      <c r="A64" s="144">
        <v>13058</v>
      </c>
      <c r="B64" s="145" t="s">
        <v>135</v>
      </c>
      <c r="C64" s="156">
        <v>144</v>
      </c>
      <c r="D64" s="155">
        <v>8562.5357130421562</v>
      </c>
      <c r="E64" s="155">
        <v>20768</v>
      </c>
      <c r="F64" s="156">
        <v>15</v>
      </c>
      <c r="G64" s="155">
        <v>17040</v>
      </c>
      <c r="H64" s="154">
        <v>9</v>
      </c>
      <c r="I64" s="155">
        <v>18053.59</v>
      </c>
      <c r="J64" s="155">
        <v>4971.0600000000004</v>
      </c>
    </row>
    <row r="65" spans="1:10" x14ac:dyDescent="0.2">
      <c r="A65" s="144">
        <v>13059</v>
      </c>
      <c r="B65" s="145" t="s">
        <v>136</v>
      </c>
      <c r="C65" s="156">
        <v>161</v>
      </c>
      <c r="D65" s="155">
        <v>8414.9438603538929</v>
      </c>
      <c r="E65" s="155">
        <v>118358</v>
      </c>
      <c r="F65" s="156">
        <v>139</v>
      </c>
      <c r="G65" s="155">
        <v>101784</v>
      </c>
      <c r="H65" s="154">
        <v>70</v>
      </c>
      <c r="I65" s="155">
        <v>13753.32</v>
      </c>
      <c r="J65" s="155">
        <v>5943.48</v>
      </c>
    </row>
    <row r="66" spans="1:10" x14ac:dyDescent="0.2">
      <c r="A66" s="144">
        <v>13060</v>
      </c>
      <c r="B66" s="145" t="s">
        <v>137</v>
      </c>
      <c r="C66" s="156">
        <v>140</v>
      </c>
      <c r="D66" s="155">
        <v>7648.8136279890805</v>
      </c>
      <c r="E66" s="155">
        <v>41093</v>
      </c>
      <c r="F66" s="156">
        <v>18.5</v>
      </c>
      <c r="G66" s="155">
        <v>10959</v>
      </c>
      <c r="H66" s="154">
        <v>2</v>
      </c>
      <c r="I66" s="155">
        <v>17575.39</v>
      </c>
      <c r="J66" s="155">
        <v>7926.09</v>
      </c>
    </row>
    <row r="67" spans="1:10" x14ac:dyDescent="0.2">
      <c r="A67" s="144">
        <v>13061</v>
      </c>
      <c r="B67" s="145" t="s">
        <v>138</v>
      </c>
      <c r="C67" s="156">
        <v>161</v>
      </c>
      <c r="D67" s="155">
        <v>7788.9846609178294</v>
      </c>
      <c r="E67" s="155">
        <v>131918</v>
      </c>
      <c r="F67" s="156">
        <v>142.5</v>
      </c>
      <c r="G67" s="155">
        <v>81153</v>
      </c>
      <c r="H67" s="154">
        <v>41</v>
      </c>
      <c r="I67" s="155">
        <v>12647.41</v>
      </c>
      <c r="J67" s="155">
        <v>5480.12</v>
      </c>
    </row>
    <row r="68" spans="1:10" x14ac:dyDescent="0.2">
      <c r="A68" s="144">
        <v>13062</v>
      </c>
      <c r="B68" s="145" t="s">
        <v>139</v>
      </c>
      <c r="C68" s="156">
        <v>148</v>
      </c>
      <c r="D68" s="155">
        <v>9842.9526105730583</v>
      </c>
      <c r="E68" s="155">
        <v>12894</v>
      </c>
      <c r="F68" s="156">
        <v>12.5</v>
      </c>
      <c r="G68" s="155">
        <v>16261</v>
      </c>
      <c r="H68" s="154">
        <v>2</v>
      </c>
      <c r="I68" s="155">
        <v>19990.11</v>
      </c>
      <c r="J68" s="155">
        <v>8743.2199999999993</v>
      </c>
    </row>
    <row r="69" spans="1:10" x14ac:dyDescent="0.2">
      <c r="A69" s="144">
        <v>14126</v>
      </c>
      <c r="B69" s="145" t="s">
        <v>140</v>
      </c>
      <c r="C69" s="156">
        <v>148</v>
      </c>
      <c r="D69" s="155">
        <v>5451.7280524030512</v>
      </c>
      <c r="E69" s="155">
        <v>369971</v>
      </c>
      <c r="F69" s="156">
        <v>512.5</v>
      </c>
      <c r="G69" s="155">
        <v>283369</v>
      </c>
      <c r="H69" s="154">
        <v>179</v>
      </c>
      <c r="I69" s="155">
        <v>11161.34</v>
      </c>
      <c r="J69" s="155">
        <v>6390.59</v>
      </c>
    </row>
    <row r="70" spans="1:10" x14ac:dyDescent="0.2">
      <c r="A70" s="144">
        <v>14127</v>
      </c>
      <c r="B70" s="145" t="s">
        <v>141</v>
      </c>
      <c r="C70" s="156">
        <v>150</v>
      </c>
      <c r="D70" s="155">
        <v>6087.8996717671862</v>
      </c>
      <c r="E70" s="155">
        <v>232003</v>
      </c>
      <c r="F70" s="156">
        <v>426</v>
      </c>
      <c r="G70" s="155">
        <v>148838</v>
      </c>
      <c r="H70" s="154">
        <v>88</v>
      </c>
      <c r="I70" s="155">
        <v>9482.66</v>
      </c>
      <c r="J70" s="155">
        <v>4534.71</v>
      </c>
    </row>
    <row r="71" spans="1:10" x14ac:dyDescent="0.2">
      <c r="A71" s="144">
        <v>14129</v>
      </c>
      <c r="B71" s="145" t="s">
        <v>142</v>
      </c>
      <c r="C71" s="156">
        <v>166</v>
      </c>
      <c r="D71" s="155">
        <v>6105.8801880577339</v>
      </c>
      <c r="E71" s="155">
        <v>730028</v>
      </c>
      <c r="F71" s="156">
        <v>1135.5</v>
      </c>
      <c r="G71" s="155">
        <v>564209</v>
      </c>
      <c r="H71" s="154">
        <v>395</v>
      </c>
      <c r="I71" s="155">
        <v>12386</v>
      </c>
      <c r="J71" s="155">
        <v>5821.15</v>
      </c>
    </row>
    <row r="72" spans="1:10" x14ac:dyDescent="0.2">
      <c r="A72" s="144">
        <v>14130</v>
      </c>
      <c r="B72" s="145" t="s">
        <v>143</v>
      </c>
      <c r="C72" s="156">
        <v>167</v>
      </c>
      <c r="D72" s="155">
        <v>2160.4231304207151</v>
      </c>
      <c r="E72" s="155">
        <v>430686</v>
      </c>
      <c r="F72" s="156">
        <v>797.5</v>
      </c>
      <c r="G72" s="155">
        <v>167178</v>
      </c>
      <c r="H72" s="154">
        <v>85</v>
      </c>
      <c r="I72" s="155">
        <v>13247.82</v>
      </c>
      <c r="J72" s="155">
        <v>13202.19</v>
      </c>
    </row>
    <row r="73" spans="1:10" x14ac:dyDescent="0.2">
      <c r="A73" s="144">
        <v>15001</v>
      </c>
      <c r="B73" s="145" t="s">
        <v>144</v>
      </c>
      <c r="C73" s="156">
        <v>140</v>
      </c>
      <c r="D73" s="155">
        <v>6852.9386962141944</v>
      </c>
      <c r="E73" s="155">
        <v>165541</v>
      </c>
      <c r="F73" s="156">
        <v>255</v>
      </c>
      <c r="G73" s="155">
        <v>116206</v>
      </c>
      <c r="H73" s="154">
        <v>79</v>
      </c>
      <c r="I73" s="155">
        <v>10775.42</v>
      </c>
      <c r="J73" s="155">
        <v>3307.3</v>
      </c>
    </row>
    <row r="74" spans="1:10" x14ac:dyDescent="0.2">
      <c r="A74" s="144">
        <v>15002</v>
      </c>
      <c r="B74" s="145" t="s">
        <v>145</v>
      </c>
      <c r="C74" s="156">
        <v>164</v>
      </c>
      <c r="D74" s="155">
        <v>2868.545221936849</v>
      </c>
      <c r="E74" s="155">
        <v>1791286</v>
      </c>
      <c r="F74" s="156">
        <v>2411</v>
      </c>
      <c r="G74" s="155">
        <v>923148</v>
      </c>
      <c r="H74" s="154">
        <v>503</v>
      </c>
      <c r="I74" s="155">
        <v>13241.48</v>
      </c>
      <c r="J74" s="155">
        <v>10852.51</v>
      </c>
    </row>
    <row r="75" spans="1:10" x14ac:dyDescent="0.2">
      <c r="A75" s="144">
        <v>15003</v>
      </c>
      <c r="B75" s="145" t="s">
        <v>146</v>
      </c>
      <c r="C75" s="156">
        <v>142</v>
      </c>
      <c r="D75" s="155">
        <v>3233.9376114119964</v>
      </c>
      <c r="E75" s="155">
        <v>139283</v>
      </c>
      <c r="F75" s="156">
        <v>147.5</v>
      </c>
      <c r="G75" s="155">
        <v>56004</v>
      </c>
      <c r="H75" s="154">
        <v>28</v>
      </c>
      <c r="I75" s="155">
        <v>16786.61</v>
      </c>
      <c r="J75" s="155">
        <v>14591.94</v>
      </c>
    </row>
    <row r="76" spans="1:10" x14ac:dyDescent="0.2">
      <c r="A76" s="144">
        <v>15004</v>
      </c>
      <c r="B76" s="145" t="s">
        <v>147</v>
      </c>
      <c r="C76" s="156">
        <v>159</v>
      </c>
      <c r="D76" s="155">
        <v>6188.0242387465423</v>
      </c>
      <c r="E76" s="155">
        <v>156786</v>
      </c>
      <c r="F76" s="156">
        <v>135</v>
      </c>
      <c r="G76" s="155">
        <v>80942</v>
      </c>
      <c r="H76" s="154">
        <v>37</v>
      </c>
      <c r="I76" s="155">
        <v>11630.32</v>
      </c>
      <c r="J76" s="155">
        <v>5011.75</v>
      </c>
    </row>
    <row r="77" spans="1:10" x14ac:dyDescent="0.2">
      <c r="A77" s="144">
        <v>16090</v>
      </c>
      <c r="B77" s="145" t="s">
        <v>148</v>
      </c>
      <c r="C77" s="156">
        <v>167</v>
      </c>
      <c r="D77" s="155">
        <v>5367.427629475972</v>
      </c>
      <c r="E77" s="155">
        <v>1630329</v>
      </c>
      <c r="F77" s="156">
        <v>2599</v>
      </c>
      <c r="G77" s="155">
        <v>1177867</v>
      </c>
      <c r="H77" s="154">
        <v>875</v>
      </c>
      <c r="I77" s="155">
        <v>10679.43</v>
      </c>
      <c r="J77" s="155">
        <v>5369.21</v>
      </c>
    </row>
    <row r="78" spans="1:10" x14ac:dyDescent="0.2">
      <c r="A78" s="144">
        <v>16092</v>
      </c>
      <c r="B78" s="145" t="s">
        <v>149</v>
      </c>
      <c r="C78" s="156">
        <v>160</v>
      </c>
      <c r="D78" s="155">
        <v>7817.3044193372898</v>
      </c>
      <c r="E78" s="155">
        <v>95083</v>
      </c>
      <c r="F78" s="156">
        <v>102</v>
      </c>
      <c r="G78" s="155">
        <v>69679</v>
      </c>
      <c r="H78" s="154">
        <v>20</v>
      </c>
      <c r="I78" s="155">
        <v>12415.41</v>
      </c>
      <c r="J78" s="155">
        <v>5813.44</v>
      </c>
    </row>
    <row r="79" spans="1:10" x14ac:dyDescent="0.2">
      <c r="A79" s="144">
        <v>16094</v>
      </c>
      <c r="B79" s="145" t="s">
        <v>150</v>
      </c>
      <c r="C79" s="156">
        <v>160</v>
      </c>
      <c r="D79" s="155">
        <v>6504.1753552368573</v>
      </c>
      <c r="E79" s="155">
        <v>109640</v>
      </c>
      <c r="F79" s="156">
        <v>154.5</v>
      </c>
      <c r="G79" s="155">
        <v>85872</v>
      </c>
      <c r="H79" s="154">
        <v>31</v>
      </c>
      <c r="I79" s="155">
        <v>10691.22</v>
      </c>
      <c r="J79" s="155">
        <v>4860.1899999999996</v>
      </c>
    </row>
    <row r="80" spans="1:10" x14ac:dyDescent="0.2">
      <c r="A80" s="144">
        <v>16096</v>
      </c>
      <c r="B80" s="145" t="s">
        <v>151</v>
      </c>
      <c r="C80" s="156">
        <v>163</v>
      </c>
      <c r="D80" s="155">
        <v>4657.3044704785352</v>
      </c>
      <c r="E80" s="155">
        <v>866942</v>
      </c>
      <c r="F80" s="156">
        <v>1582</v>
      </c>
      <c r="G80" s="155">
        <v>1311147</v>
      </c>
      <c r="H80" s="154">
        <v>680</v>
      </c>
      <c r="I80" s="155">
        <v>12146.48</v>
      </c>
      <c r="J80" s="155">
        <v>8447.61</v>
      </c>
    </row>
    <row r="81" spans="1:10" x14ac:dyDescent="0.2">
      <c r="A81" s="144">
        <v>16097</v>
      </c>
      <c r="B81" s="145" t="s">
        <v>152</v>
      </c>
      <c r="C81" s="156">
        <v>165</v>
      </c>
      <c r="D81" s="155">
        <v>4778.8442293061717</v>
      </c>
      <c r="E81" s="155">
        <v>175486</v>
      </c>
      <c r="F81" s="156">
        <v>215.5</v>
      </c>
      <c r="G81" s="155">
        <v>77641</v>
      </c>
      <c r="H81" s="154">
        <v>39</v>
      </c>
      <c r="I81" s="155">
        <v>12581.14</v>
      </c>
      <c r="J81" s="155">
        <v>7832.44</v>
      </c>
    </row>
    <row r="82" spans="1:10" x14ac:dyDescent="0.2">
      <c r="A82" s="144">
        <v>17121</v>
      </c>
      <c r="B82" s="145" t="s">
        <v>153</v>
      </c>
      <c r="C82" s="156">
        <v>149</v>
      </c>
      <c r="D82" s="155">
        <v>8751.5330833548742</v>
      </c>
      <c r="E82" s="155">
        <v>30620</v>
      </c>
      <c r="F82" s="156">
        <v>59.5</v>
      </c>
      <c r="G82" s="155">
        <v>26747</v>
      </c>
      <c r="H82" s="154">
        <v>20</v>
      </c>
      <c r="I82" s="155">
        <v>16413.09</v>
      </c>
      <c r="J82" s="155">
        <v>7816.88</v>
      </c>
    </row>
    <row r="83" spans="1:10" x14ac:dyDescent="0.2">
      <c r="A83" s="144">
        <v>17122</v>
      </c>
      <c r="B83" s="145" t="s">
        <v>154</v>
      </c>
      <c r="C83" s="156">
        <v>147</v>
      </c>
      <c r="D83" s="155">
        <v>7982.6250789000433</v>
      </c>
      <c r="E83" s="155">
        <v>74226</v>
      </c>
      <c r="F83" s="156">
        <v>97.5</v>
      </c>
      <c r="G83" s="155">
        <v>42128</v>
      </c>
      <c r="H83" s="154">
        <v>19</v>
      </c>
      <c r="I83" s="155">
        <v>13892.54</v>
      </c>
      <c r="J83" s="155">
        <v>6630.99</v>
      </c>
    </row>
    <row r="84" spans="1:10" x14ac:dyDescent="0.2">
      <c r="A84" s="144">
        <v>17124</v>
      </c>
      <c r="B84" s="145" t="s">
        <v>155</v>
      </c>
      <c r="C84" s="156">
        <v>141</v>
      </c>
      <c r="D84" s="155">
        <v>17629.519984738126</v>
      </c>
      <c r="E84" s="155">
        <v>42809</v>
      </c>
      <c r="F84" s="156">
        <v>23</v>
      </c>
      <c r="G84" s="155">
        <v>18536</v>
      </c>
      <c r="H84" s="154">
        <v>7</v>
      </c>
      <c r="I84" s="155">
        <v>28885.77</v>
      </c>
      <c r="J84" s="155">
        <v>13134.03</v>
      </c>
    </row>
    <row r="85" spans="1:10" x14ac:dyDescent="0.2">
      <c r="A85" s="144">
        <v>17125</v>
      </c>
      <c r="B85" s="145" t="s">
        <v>156</v>
      </c>
      <c r="C85" s="156">
        <v>167</v>
      </c>
      <c r="D85" s="155">
        <v>4808.5823961598053</v>
      </c>
      <c r="E85" s="155">
        <v>194496</v>
      </c>
      <c r="F85" s="156">
        <v>223</v>
      </c>
      <c r="G85" s="155">
        <v>204646</v>
      </c>
      <c r="H85" s="154">
        <v>138</v>
      </c>
      <c r="I85" s="155">
        <v>12218.6</v>
      </c>
      <c r="J85" s="155">
        <v>9062.4599999999991</v>
      </c>
    </row>
    <row r="86" spans="1:10" x14ac:dyDescent="0.2">
      <c r="A86" s="144">
        <v>17126</v>
      </c>
      <c r="B86" s="145" t="s">
        <v>157</v>
      </c>
      <c r="C86" s="156">
        <v>170</v>
      </c>
      <c r="D86" s="155">
        <v>9330.7342134700357</v>
      </c>
      <c r="E86" s="155">
        <v>65310</v>
      </c>
      <c r="F86" s="156">
        <v>73</v>
      </c>
      <c r="G86" s="155">
        <v>37785</v>
      </c>
      <c r="H86" s="154">
        <v>27</v>
      </c>
      <c r="I86" s="155">
        <v>18398.27</v>
      </c>
      <c r="J86" s="155">
        <v>10897.33</v>
      </c>
    </row>
    <row r="87" spans="1:10" x14ac:dyDescent="0.2">
      <c r="A87" s="144">
        <v>18047</v>
      </c>
      <c r="B87" s="145" t="s">
        <v>158</v>
      </c>
      <c r="C87" s="156">
        <v>158</v>
      </c>
      <c r="D87" s="155">
        <v>6836.7753788363798</v>
      </c>
      <c r="E87" s="155">
        <v>287531</v>
      </c>
      <c r="F87" s="156">
        <v>369</v>
      </c>
      <c r="G87" s="155">
        <v>170888</v>
      </c>
      <c r="H87" s="154">
        <v>107</v>
      </c>
      <c r="I87" s="155">
        <v>12892.79</v>
      </c>
      <c r="J87" s="155">
        <v>2376.15</v>
      </c>
    </row>
    <row r="88" spans="1:10" x14ac:dyDescent="0.2">
      <c r="A88" s="144">
        <v>18050</v>
      </c>
      <c r="B88" s="145" t="s">
        <v>159</v>
      </c>
      <c r="C88" s="156">
        <v>154</v>
      </c>
      <c r="D88" s="155">
        <v>6687.1910808679031</v>
      </c>
      <c r="E88" s="155">
        <v>165181</v>
      </c>
      <c r="F88" s="156">
        <v>164</v>
      </c>
      <c r="G88" s="155">
        <v>136062</v>
      </c>
      <c r="H88" s="154">
        <v>90</v>
      </c>
      <c r="I88" s="155">
        <v>10935.25</v>
      </c>
      <c r="J88" s="155">
        <v>3260.47</v>
      </c>
    </row>
    <row r="89" spans="1:10" x14ac:dyDescent="0.2">
      <c r="A89" s="144">
        <v>19139</v>
      </c>
      <c r="B89" s="145" t="s">
        <v>160</v>
      </c>
      <c r="C89" s="156">
        <v>155</v>
      </c>
      <c r="D89" s="155">
        <v>5876.0180049228284</v>
      </c>
      <c r="E89" s="155">
        <v>178239</v>
      </c>
      <c r="F89" s="156">
        <v>184</v>
      </c>
      <c r="G89" s="155">
        <v>112718</v>
      </c>
      <c r="H89" s="154">
        <v>86</v>
      </c>
      <c r="I89" s="155">
        <v>11743.01</v>
      </c>
      <c r="J89" s="155">
        <v>5127.7700000000004</v>
      </c>
    </row>
    <row r="90" spans="1:10" x14ac:dyDescent="0.2">
      <c r="A90" s="144">
        <v>19140</v>
      </c>
      <c r="B90" s="145" t="s">
        <v>161</v>
      </c>
      <c r="C90" s="156">
        <v>148</v>
      </c>
      <c r="D90" s="155">
        <v>5757.8753462903996</v>
      </c>
      <c r="E90" s="155">
        <v>58099</v>
      </c>
      <c r="F90" s="156">
        <v>77.5</v>
      </c>
      <c r="G90" s="155">
        <v>35302</v>
      </c>
      <c r="H90" s="154">
        <v>13</v>
      </c>
      <c r="I90" s="155">
        <v>12017.08</v>
      </c>
      <c r="J90" s="155">
        <v>7255.3</v>
      </c>
    </row>
    <row r="91" spans="1:10" x14ac:dyDescent="0.2">
      <c r="A91" s="144">
        <v>19142</v>
      </c>
      <c r="B91" s="145" t="s">
        <v>162</v>
      </c>
      <c r="C91" s="156">
        <v>162</v>
      </c>
      <c r="D91" s="155">
        <v>6222.0030418753959</v>
      </c>
      <c r="E91" s="155">
        <v>2735824</v>
      </c>
      <c r="F91" s="156">
        <v>3092</v>
      </c>
      <c r="G91" s="155">
        <v>1155775</v>
      </c>
      <c r="H91" s="154">
        <v>635</v>
      </c>
      <c r="I91" s="155">
        <v>11309.27</v>
      </c>
      <c r="J91" s="155">
        <v>6841.08</v>
      </c>
    </row>
    <row r="92" spans="1:10" x14ac:dyDescent="0.2">
      <c r="A92" s="144">
        <v>19144</v>
      </c>
      <c r="B92" s="145" t="s">
        <v>163</v>
      </c>
      <c r="C92" s="156">
        <v>154</v>
      </c>
      <c r="D92" s="155">
        <v>6448.4109144070753</v>
      </c>
      <c r="E92" s="155">
        <v>297912</v>
      </c>
      <c r="F92" s="156">
        <v>483</v>
      </c>
      <c r="G92" s="155">
        <v>185630</v>
      </c>
      <c r="H92" s="154">
        <v>131</v>
      </c>
      <c r="I92" s="155">
        <v>10442.299999999999</v>
      </c>
      <c r="J92" s="155">
        <v>5365.63</v>
      </c>
    </row>
    <row r="93" spans="1:10" x14ac:dyDescent="0.2">
      <c r="A93" s="144">
        <v>19147</v>
      </c>
      <c r="B93" s="145" t="s">
        <v>164</v>
      </c>
      <c r="C93" s="156">
        <v>140</v>
      </c>
      <c r="D93" s="155">
        <v>6897.5338958609855</v>
      </c>
      <c r="E93" s="155">
        <v>69631</v>
      </c>
      <c r="F93" s="156">
        <v>76</v>
      </c>
      <c r="G93" s="155">
        <v>41641</v>
      </c>
      <c r="H93" s="154">
        <v>17</v>
      </c>
      <c r="I93" s="155">
        <v>13655.59</v>
      </c>
      <c r="J93" s="155">
        <v>5355.11</v>
      </c>
    </row>
    <row r="94" spans="1:10" x14ac:dyDescent="0.2">
      <c r="A94" s="144">
        <v>19148</v>
      </c>
      <c r="B94" s="145" t="s">
        <v>165</v>
      </c>
      <c r="C94" s="156">
        <v>169</v>
      </c>
      <c r="D94" s="155">
        <v>6148.4305443251333</v>
      </c>
      <c r="E94" s="155">
        <v>587040</v>
      </c>
      <c r="F94" s="156">
        <v>1000.5</v>
      </c>
      <c r="G94" s="155">
        <v>383013</v>
      </c>
      <c r="H94" s="154">
        <v>229</v>
      </c>
      <c r="I94" s="155">
        <v>10179.120000000001</v>
      </c>
      <c r="J94" s="155">
        <v>5200.55</v>
      </c>
    </row>
    <row r="95" spans="1:10" x14ac:dyDescent="0.2">
      <c r="A95" s="144">
        <v>19149</v>
      </c>
      <c r="B95" s="145" t="s">
        <v>166</v>
      </c>
      <c r="C95" s="156">
        <v>158</v>
      </c>
      <c r="D95" s="155">
        <v>5678.9590522170984</v>
      </c>
      <c r="E95" s="155">
        <v>801604</v>
      </c>
      <c r="F95" s="156">
        <v>726.5</v>
      </c>
      <c r="G95" s="155">
        <v>490580</v>
      </c>
      <c r="H95" s="154">
        <v>243</v>
      </c>
      <c r="I95" s="155">
        <v>13955.63</v>
      </c>
      <c r="J95" s="155">
        <v>8206.2199999999993</v>
      </c>
    </row>
    <row r="96" spans="1:10" x14ac:dyDescent="0.2">
      <c r="A96" s="144">
        <v>19150</v>
      </c>
      <c r="B96" s="145" t="s">
        <v>167</v>
      </c>
      <c r="C96" s="156">
        <v>148</v>
      </c>
      <c r="D96" s="155">
        <v>7922.9633870450734</v>
      </c>
      <c r="E96" s="155">
        <v>56362</v>
      </c>
      <c r="F96" s="156">
        <v>53</v>
      </c>
      <c r="G96" s="155">
        <v>71809</v>
      </c>
      <c r="H96" s="154">
        <v>48</v>
      </c>
      <c r="I96" s="155">
        <v>13118.68</v>
      </c>
      <c r="J96" s="155">
        <v>5490.86</v>
      </c>
    </row>
    <row r="97" spans="1:10" x14ac:dyDescent="0.2">
      <c r="A97" s="144">
        <v>19151</v>
      </c>
      <c r="B97" s="145" t="s">
        <v>168</v>
      </c>
      <c r="C97" s="156">
        <v>161</v>
      </c>
      <c r="D97" s="155">
        <v>5718.3062865248457</v>
      </c>
      <c r="E97" s="155">
        <v>257666</v>
      </c>
      <c r="F97" s="156">
        <v>212</v>
      </c>
      <c r="G97" s="155">
        <v>97724</v>
      </c>
      <c r="H97" s="154">
        <v>78</v>
      </c>
      <c r="I97" s="155">
        <v>12050.16</v>
      </c>
      <c r="J97" s="155">
        <v>8010.68</v>
      </c>
    </row>
    <row r="98" spans="1:10" x14ac:dyDescent="0.2">
      <c r="A98" s="144">
        <v>19152</v>
      </c>
      <c r="B98" s="145" t="s">
        <v>169</v>
      </c>
      <c r="C98" s="156">
        <v>164</v>
      </c>
      <c r="D98" s="155">
        <v>7254.8133988969857</v>
      </c>
      <c r="E98" s="155">
        <v>1836005</v>
      </c>
      <c r="F98" s="156">
        <v>2149</v>
      </c>
      <c r="G98" s="155">
        <v>989280</v>
      </c>
      <c r="H98" s="154">
        <v>724</v>
      </c>
      <c r="I98" s="155">
        <v>10675.56</v>
      </c>
      <c r="J98" s="155">
        <v>7140.4</v>
      </c>
    </row>
    <row r="99" spans="1:10" x14ac:dyDescent="0.2">
      <c r="A99" s="144">
        <v>20001</v>
      </c>
      <c r="B99" s="145" t="s">
        <v>170</v>
      </c>
      <c r="C99" s="156">
        <v>149</v>
      </c>
      <c r="D99" s="155">
        <v>5576.8848916512188</v>
      </c>
      <c r="E99" s="155">
        <v>290348</v>
      </c>
      <c r="F99" s="156">
        <v>533</v>
      </c>
      <c r="G99" s="155">
        <v>245651</v>
      </c>
      <c r="H99" s="154">
        <v>99</v>
      </c>
      <c r="I99" s="155">
        <v>11751.36</v>
      </c>
      <c r="J99" s="155">
        <v>4619.05</v>
      </c>
    </row>
    <row r="100" spans="1:10" x14ac:dyDescent="0.2">
      <c r="A100" s="144">
        <v>20002</v>
      </c>
      <c r="B100" s="145" t="s">
        <v>171</v>
      </c>
      <c r="C100" s="156">
        <v>162</v>
      </c>
      <c r="D100" s="155">
        <v>5743.4693493830873</v>
      </c>
      <c r="E100" s="155">
        <v>387326</v>
      </c>
      <c r="F100" s="156">
        <v>409</v>
      </c>
      <c r="G100" s="155">
        <v>275159</v>
      </c>
      <c r="H100" s="154">
        <v>148</v>
      </c>
      <c r="I100" s="155">
        <v>10128.379999999999</v>
      </c>
      <c r="J100" s="155">
        <v>3566.23</v>
      </c>
    </row>
    <row r="101" spans="1:10" x14ac:dyDescent="0.2">
      <c r="A101" s="144">
        <v>21148</v>
      </c>
      <c r="B101" s="145" t="s">
        <v>172</v>
      </c>
      <c r="C101" s="156">
        <v>148</v>
      </c>
      <c r="D101" s="155">
        <v>5723.4852308488589</v>
      </c>
      <c r="E101" s="155">
        <v>97114</v>
      </c>
      <c r="F101" s="156">
        <v>110</v>
      </c>
      <c r="G101" s="155">
        <v>39862</v>
      </c>
      <c r="H101" s="154">
        <v>23</v>
      </c>
      <c r="I101" s="155">
        <v>17852.93</v>
      </c>
      <c r="J101" s="155">
        <v>10585.92</v>
      </c>
    </row>
    <row r="102" spans="1:10" x14ac:dyDescent="0.2">
      <c r="A102" s="144">
        <v>21149</v>
      </c>
      <c r="B102" s="145" t="s">
        <v>173</v>
      </c>
      <c r="C102" s="156">
        <v>164</v>
      </c>
      <c r="D102" s="155">
        <v>5449.5571317514923</v>
      </c>
      <c r="E102" s="155">
        <v>115080</v>
      </c>
      <c r="F102" s="156">
        <v>216</v>
      </c>
      <c r="G102" s="155">
        <v>67398</v>
      </c>
      <c r="H102" s="154">
        <v>51</v>
      </c>
      <c r="I102" s="155">
        <v>14363.55</v>
      </c>
      <c r="J102" s="155">
        <v>9949.7000000000007</v>
      </c>
    </row>
    <row r="103" spans="1:10" x14ac:dyDescent="0.2">
      <c r="A103" s="144">
        <v>21150</v>
      </c>
      <c r="B103" s="145" t="s">
        <v>174</v>
      </c>
      <c r="C103" s="156">
        <v>150</v>
      </c>
      <c r="D103" s="155">
        <v>7482.8367606750653</v>
      </c>
      <c r="E103" s="155">
        <v>132264</v>
      </c>
      <c r="F103" s="156">
        <v>106</v>
      </c>
      <c r="G103" s="155">
        <v>37180</v>
      </c>
      <c r="H103" s="154">
        <v>18</v>
      </c>
      <c r="I103" s="155">
        <v>21907.25</v>
      </c>
      <c r="J103" s="155">
        <v>14120.06</v>
      </c>
    </row>
    <row r="104" spans="1:10" x14ac:dyDescent="0.2">
      <c r="A104" s="144">
        <v>21151</v>
      </c>
      <c r="B104" s="145" t="s">
        <v>175</v>
      </c>
      <c r="C104" s="156">
        <v>167</v>
      </c>
      <c r="D104" s="155">
        <v>3674.8307608129321</v>
      </c>
      <c r="E104" s="155">
        <v>234275</v>
      </c>
      <c r="F104" s="156">
        <v>201.5</v>
      </c>
      <c r="G104" s="155">
        <v>128433</v>
      </c>
      <c r="H104" s="154">
        <v>55</v>
      </c>
      <c r="I104" s="155">
        <v>14244.05</v>
      </c>
      <c r="J104" s="155">
        <v>12145.23</v>
      </c>
    </row>
    <row r="105" spans="1:10" x14ac:dyDescent="0.2">
      <c r="A105" s="144">
        <v>22088</v>
      </c>
      <c r="B105" s="145" t="s">
        <v>176</v>
      </c>
      <c r="C105" s="156">
        <v>153</v>
      </c>
      <c r="D105" s="155">
        <v>7349.5793803851138</v>
      </c>
      <c r="E105" s="155">
        <v>156099</v>
      </c>
      <c r="F105" s="156">
        <v>174</v>
      </c>
      <c r="G105" s="155">
        <v>61583</v>
      </c>
      <c r="H105" s="154">
        <v>52</v>
      </c>
      <c r="I105" s="155">
        <v>11638.5</v>
      </c>
      <c r="J105" s="155">
        <v>3200.3</v>
      </c>
    </row>
    <row r="106" spans="1:10" x14ac:dyDescent="0.2">
      <c r="A106" s="144">
        <v>22089</v>
      </c>
      <c r="B106" s="145" t="s">
        <v>711</v>
      </c>
      <c r="C106" s="156">
        <v>173</v>
      </c>
      <c r="D106" s="155">
        <v>6240.0403966530785</v>
      </c>
      <c r="E106" s="155">
        <v>1429166</v>
      </c>
      <c r="F106" s="156">
        <v>3248</v>
      </c>
      <c r="G106" s="155">
        <v>1208309</v>
      </c>
      <c r="H106" s="154">
        <v>739</v>
      </c>
      <c r="I106" s="155">
        <v>10123.64</v>
      </c>
      <c r="J106" s="155">
        <v>4714.4799999999996</v>
      </c>
    </row>
    <row r="107" spans="1:10" x14ac:dyDescent="0.2">
      <c r="A107" s="144">
        <v>22090</v>
      </c>
      <c r="B107" s="145" t="s">
        <v>177</v>
      </c>
      <c r="C107" s="156">
        <v>160</v>
      </c>
      <c r="D107" s="155">
        <v>6910.4409108902883</v>
      </c>
      <c r="E107" s="155">
        <v>216008</v>
      </c>
      <c r="F107" s="156">
        <v>452</v>
      </c>
      <c r="G107" s="155">
        <v>180095</v>
      </c>
      <c r="H107" s="154">
        <v>73</v>
      </c>
      <c r="I107" s="155">
        <v>8755.2199999999993</v>
      </c>
      <c r="J107" s="155">
        <v>3102.1</v>
      </c>
    </row>
    <row r="108" spans="1:10" x14ac:dyDescent="0.2">
      <c r="A108" s="144">
        <v>22091</v>
      </c>
      <c r="B108" s="145" t="s">
        <v>178</v>
      </c>
      <c r="C108" s="156">
        <v>149</v>
      </c>
      <c r="D108" s="155">
        <v>6375.1465283456873</v>
      </c>
      <c r="E108" s="155">
        <v>95663</v>
      </c>
      <c r="F108" s="156">
        <v>169</v>
      </c>
      <c r="G108" s="155">
        <v>89730</v>
      </c>
      <c r="H108" s="154">
        <v>60</v>
      </c>
      <c r="I108" s="155">
        <v>11220.06</v>
      </c>
      <c r="J108" s="155">
        <v>5434.29</v>
      </c>
    </row>
    <row r="109" spans="1:10" x14ac:dyDescent="0.2">
      <c r="A109" s="144">
        <v>22092</v>
      </c>
      <c r="B109" s="145" t="s">
        <v>179</v>
      </c>
      <c r="C109" s="156">
        <v>142</v>
      </c>
      <c r="D109" s="155">
        <v>6707.8626738618768</v>
      </c>
      <c r="E109" s="155">
        <v>215297</v>
      </c>
      <c r="F109" s="156">
        <v>393.5</v>
      </c>
      <c r="G109" s="155">
        <v>230848</v>
      </c>
      <c r="H109" s="154">
        <v>116</v>
      </c>
      <c r="I109" s="155">
        <v>8827.84</v>
      </c>
      <c r="J109" s="155">
        <v>3806.57</v>
      </c>
    </row>
    <row r="110" spans="1:10" x14ac:dyDescent="0.2">
      <c r="A110" s="144">
        <v>22093</v>
      </c>
      <c r="B110" s="145" t="s">
        <v>180</v>
      </c>
      <c r="C110" s="156">
        <v>167</v>
      </c>
      <c r="D110" s="155">
        <v>6246.9998650618509</v>
      </c>
      <c r="E110" s="155">
        <v>1584091</v>
      </c>
      <c r="F110" s="156">
        <v>3085</v>
      </c>
      <c r="G110" s="155">
        <v>1138279</v>
      </c>
      <c r="H110" s="154">
        <v>816</v>
      </c>
      <c r="I110" s="155">
        <v>10294.209999999999</v>
      </c>
      <c r="J110" s="155">
        <v>4466</v>
      </c>
    </row>
    <row r="111" spans="1:10" x14ac:dyDescent="0.2">
      <c r="A111" s="144">
        <v>22094</v>
      </c>
      <c r="B111" s="145" t="s">
        <v>181</v>
      </c>
      <c r="C111" s="156">
        <v>149</v>
      </c>
      <c r="D111" s="155">
        <v>6327.6844335991491</v>
      </c>
      <c r="E111" s="155">
        <v>218117</v>
      </c>
      <c r="F111" s="156">
        <v>337</v>
      </c>
      <c r="G111" s="155">
        <v>172692</v>
      </c>
      <c r="H111" s="154">
        <v>95</v>
      </c>
      <c r="I111" s="155">
        <v>9775.99</v>
      </c>
      <c r="J111" s="155">
        <v>5526.2</v>
      </c>
    </row>
    <row r="112" spans="1:10" x14ac:dyDescent="0.2">
      <c r="A112" s="144">
        <v>23101</v>
      </c>
      <c r="B112" s="145" t="s">
        <v>182</v>
      </c>
      <c r="C112" s="156">
        <v>167</v>
      </c>
      <c r="D112" s="155">
        <v>5547.6547150668084</v>
      </c>
      <c r="E112" s="155">
        <v>510954</v>
      </c>
      <c r="F112" s="156">
        <v>570.5</v>
      </c>
      <c r="G112" s="155">
        <v>267618</v>
      </c>
      <c r="H112" s="154">
        <v>181</v>
      </c>
      <c r="I112" s="155">
        <v>9811.8799999999992</v>
      </c>
      <c r="J112" s="155">
        <v>4685.72</v>
      </c>
    </row>
    <row r="113" spans="1:10" x14ac:dyDescent="0.2">
      <c r="A113" s="144">
        <v>24086</v>
      </c>
      <c r="B113" s="145" t="s">
        <v>183</v>
      </c>
      <c r="C113" s="156">
        <v>170</v>
      </c>
      <c r="D113" s="155">
        <v>5524.9512646388048</v>
      </c>
      <c r="E113" s="155">
        <v>1494073</v>
      </c>
      <c r="F113" s="156">
        <v>1955.5</v>
      </c>
      <c r="G113" s="155">
        <v>667078</v>
      </c>
      <c r="H113" s="154">
        <v>431</v>
      </c>
      <c r="I113" s="155">
        <v>11200.68</v>
      </c>
      <c r="J113" s="155">
        <v>7079.26</v>
      </c>
    </row>
    <row r="114" spans="1:10" x14ac:dyDescent="0.2">
      <c r="A114" s="144">
        <v>24087</v>
      </c>
      <c r="B114" s="145" t="s">
        <v>184</v>
      </c>
      <c r="C114" s="156">
        <v>171</v>
      </c>
      <c r="D114" s="155">
        <v>6233.8779132442824</v>
      </c>
      <c r="E114" s="155">
        <v>888708</v>
      </c>
      <c r="F114" s="156">
        <v>1348.5</v>
      </c>
      <c r="G114" s="155">
        <v>461162</v>
      </c>
      <c r="H114" s="154">
        <v>210</v>
      </c>
      <c r="I114" s="155">
        <v>10975.74</v>
      </c>
      <c r="J114" s="155">
        <v>6970.07</v>
      </c>
    </row>
    <row r="115" spans="1:10" x14ac:dyDescent="0.2">
      <c r="A115" s="144">
        <v>24089</v>
      </c>
      <c r="B115" s="145" t="s">
        <v>185</v>
      </c>
      <c r="C115" s="156">
        <v>161</v>
      </c>
      <c r="D115" s="155">
        <v>6300.9880398314981</v>
      </c>
      <c r="E115" s="155">
        <v>1055880</v>
      </c>
      <c r="F115" s="156">
        <v>1169</v>
      </c>
      <c r="G115" s="155">
        <v>653427</v>
      </c>
      <c r="H115" s="154">
        <v>361</v>
      </c>
      <c r="I115" s="155">
        <v>11317.09</v>
      </c>
      <c r="J115" s="155">
        <v>6667.77</v>
      </c>
    </row>
    <row r="116" spans="1:10" x14ac:dyDescent="0.2">
      <c r="A116" s="144">
        <v>24090</v>
      </c>
      <c r="B116" s="145" t="s">
        <v>186</v>
      </c>
      <c r="C116" s="156">
        <v>169</v>
      </c>
      <c r="D116" s="155">
        <v>6679.3809967436064</v>
      </c>
      <c r="E116" s="155">
        <v>4287571</v>
      </c>
      <c r="F116" s="156">
        <v>6022</v>
      </c>
      <c r="G116" s="155">
        <v>2267795</v>
      </c>
      <c r="H116" s="154">
        <v>1552</v>
      </c>
      <c r="I116" s="155">
        <v>11707.61</v>
      </c>
      <c r="J116" s="155">
        <v>7468.37</v>
      </c>
    </row>
    <row r="117" spans="1:10" x14ac:dyDescent="0.2">
      <c r="A117" s="144">
        <v>24091</v>
      </c>
      <c r="B117" s="145" t="s">
        <v>187</v>
      </c>
      <c r="C117" s="156">
        <v>170</v>
      </c>
      <c r="D117" s="155">
        <v>12329.084211817179</v>
      </c>
      <c r="E117" s="155">
        <v>46112</v>
      </c>
      <c r="F117" s="156">
        <v>15</v>
      </c>
      <c r="G117" s="155">
        <v>13671</v>
      </c>
      <c r="H117" s="154">
        <v>2</v>
      </c>
      <c r="I117" s="155">
        <v>23362.62</v>
      </c>
      <c r="J117" s="155">
        <v>14078.12</v>
      </c>
    </row>
    <row r="118" spans="1:10" x14ac:dyDescent="0.2">
      <c r="A118" s="144">
        <v>24093</v>
      </c>
      <c r="B118" s="145" t="s">
        <v>188</v>
      </c>
      <c r="C118" s="156">
        <v>172</v>
      </c>
      <c r="D118" s="155">
        <v>5171.7795977848382</v>
      </c>
      <c r="E118" s="155">
        <v>10158929</v>
      </c>
      <c r="F118" s="156">
        <v>11467.5</v>
      </c>
      <c r="G118" s="155">
        <v>4779951</v>
      </c>
      <c r="H118" s="154">
        <v>2778</v>
      </c>
      <c r="I118" s="155">
        <v>11866.84</v>
      </c>
      <c r="J118" s="155">
        <v>9049.1299999999992</v>
      </c>
    </row>
    <row r="119" spans="1:10" x14ac:dyDescent="0.2">
      <c r="A119" s="144">
        <v>25001</v>
      </c>
      <c r="B119" s="145" t="s">
        <v>189</v>
      </c>
      <c r="C119" s="156">
        <v>163</v>
      </c>
      <c r="D119" s="155">
        <v>6670.0197632617073</v>
      </c>
      <c r="E119" s="155">
        <v>461718</v>
      </c>
      <c r="F119" s="156">
        <v>610</v>
      </c>
      <c r="G119" s="155">
        <v>384265</v>
      </c>
      <c r="H119" s="154">
        <v>240</v>
      </c>
      <c r="I119" s="155">
        <v>12497.58</v>
      </c>
      <c r="J119" s="155">
        <v>4982.87</v>
      </c>
    </row>
    <row r="120" spans="1:10" x14ac:dyDescent="0.2">
      <c r="A120" s="144">
        <v>25002</v>
      </c>
      <c r="B120" s="145" t="s">
        <v>190</v>
      </c>
      <c r="C120" s="156">
        <v>147</v>
      </c>
      <c r="D120" s="155">
        <v>6764.9569140154636</v>
      </c>
      <c r="E120" s="155">
        <v>237777</v>
      </c>
      <c r="F120" s="156">
        <v>368.5</v>
      </c>
      <c r="G120" s="155">
        <v>208496</v>
      </c>
      <c r="H120" s="154">
        <v>117</v>
      </c>
      <c r="I120" s="155">
        <v>12061.51</v>
      </c>
      <c r="J120" s="155">
        <v>5775.54</v>
      </c>
    </row>
    <row r="121" spans="1:10" x14ac:dyDescent="0.2">
      <c r="A121" s="144">
        <v>25003</v>
      </c>
      <c r="B121" s="145" t="s">
        <v>191</v>
      </c>
      <c r="C121" s="156">
        <v>143</v>
      </c>
      <c r="D121" s="155">
        <v>5236.1875900414379</v>
      </c>
      <c r="E121" s="155">
        <v>314659</v>
      </c>
      <c r="F121" s="156">
        <v>294.5</v>
      </c>
      <c r="G121" s="155">
        <v>152375</v>
      </c>
      <c r="H121" s="154">
        <v>108</v>
      </c>
      <c r="I121" s="155">
        <v>14619.16</v>
      </c>
      <c r="J121" s="155">
        <v>8761.16</v>
      </c>
    </row>
    <row r="122" spans="1:10" x14ac:dyDescent="0.2">
      <c r="A122" s="144">
        <v>26001</v>
      </c>
      <c r="B122" s="145" t="s">
        <v>192</v>
      </c>
      <c r="C122" s="156">
        <v>162</v>
      </c>
      <c r="D122" s="155">
        <v>5138.9121450100101</v>
      </c>
      <c r="E122" s="155">
        <v>212027</v>
      </c>
      <c r="F122" s="156">
        <v>249.5</v>
      </c>
      <c r="G122" s="155">
        <v>151939</v>
      </c>
      <c r="H122" s="154">
        <v>91</v>
      </c>
      <c r="I122" s="155">
        <v>9973.7800000000007</v>
      </c>
      <c r="J122" s="155">
        <v>5244.17</v>
      </c>
    </row>
    <row r="123" spans="1:10" x14ac:dyDescent="0.2">
      <c r="A123" s="144">
        <v>26002</v>
      </c>
      <c r="B123" s="145" t="s">
        <v>193</v>
      </c>
      <c r="C123" s="156">
        <v>170</v>
      </c>
      <c r="D123" s="155">
        <v>6198.555899084251</v>
      </c>
      <c r="E123" s="155">
        <v>456599</v>
      </c>
      <c r="F123" s="156">
        <v>740</v>
      </c>
      <c r="G123" s="155">
        <v>273552</v>
      </c>
      <c r="H123" s="154">
        <v>156</v>
      </c>
      <c r="I123" s="155">
        <v>9235.51</v>
      </c>
      <c r="J123" s="155">
        <v>4938.75</v>
      </c>
    </row>
    <row r="124" spans="1:10" x14ac:dyDescent="0.2">
      <c r="A124" s="144">
        <v>26005</v>
      </c>
      <c r="B124" s="145" t="s">
        <v>194</v>
      </c>
      <c r="C124" s="156">
        <v>160</v>
      </c>
      <c r="D124" s="155">
        <v>4782.3852975821219</v>
      </c>
      <c r="E124" s="155">
        <v>258997</v>
      </c>
      <c r="F124" s="156">
        <v>447</v>
      </c>
      <c r="G124" s="155">
        <v>167953</v>
      </c>
      <c r="H124" s="154">
        <v>43</v>
      </c>
      <c r="I124" s="155">
        <v>9502.9500000000007</v>
      </c>
      <c r="J124" s="155">
        <v>5136.38</v>
      </c>
    </row>
    <row r="125" spans="1:10" x14ac:dyDescent="0.2">
      <c r="A125" s="144">
        <v>26006</v>
      </c>
      <c r="B125" s="145" t="s">
        <v>195</v>
      </c>
      <c r="C125" s="156">
        <v>168</v>
      </c>
      <c r="D125" s="155">
        <v>4276.709692435883</v>
      </c>
      <c r="E125" s="155">
        <v>2624652</v>
      </c>
      <c r="F125" s="156">
        <v>4050</v>
      </c>
      <c r="G125" s="155">
        <v>2523486</v>
      </c>
      <c r="H125" s="154">
        <v>1194</v>
      </c>
      <c r="I125" s="155">
        <v>13674.19</v>
      </c>
      <c r="J125" s="155">
        <v>9342.76</v>
      </c>
    </row>
    <row r="126" spans="1:10" x14ac:dyDescent="0.2">
      <c r="A126" s="144">
        <v>27055</v>
      </c>
      <c r="B126" s="145" t="s">
        <v>196</v>
      </c>
      <c r="C126" s="156">
        <v>147</v>
      </c>
      <c r="D126" s="155">
        <v>7298.3705555028509</v>
      </c>
      <c r="E126" s="155">
        <v>44866</v>
      </c>
      <c r="F126" s="156">
        <v>84</v>
      </c>
      <c r="G126" s="155">
        <v>38939</v>
      </c>
      <c r="H126" s="154">
        <v>17</v>
      </c>
      <c r="I126" s="155">
        <v>12751.14</v>
      </c>
      <c r="J126" s="155">
        <v>4568.6400000000003</v>
      </c>
    </row>
    <row r="127" spans="1:10" x14ac:dyDescent="0.2">
      <c r="A127" s="144">
        <v>27056</v>
      </c>
      <c r="B127" s="145" t="s">
        <v>197</v>
      </c>
      <c r="C127" s="156">
        <v>163</v>
      </c>
      <c r="D127" s="155">
        <v>16324.580251086169</v>
      </c>
      <c r="E127" s="155">
        <v>46311</v>
      </c>
      <c r="F127" s="156">
        <v>35</v>
      </c>
      <c r="G127" s="155">
        <v>34092</v>
      </c>
      <c r="H127" s="154">
        <v>12</v>
      </c>
      <c r="I127" s="155">
        <v>20255.849999999999</v>
      </c>
      <c r="J127" s="155">
        <v>7081.14</v>
      </c>
    </row>
    <row r="128" spans="1:10" x14ac:dyDescent="0.2">
      <c r="A128" s="144">
        <v>27057</v>
      </c>
      <c r="B128" s="145" t="s">
        <v>198</v>
      </c>
      <c r="C128" s="156">
        <v>160</v>
      </c>
      <c r="D128" s="155">
        <v>6273.3322626472918</v>
      </c>
      <c r="E128" s="155">
        <v>72938</v>
      </c>
      <c r="F128" s="156">
        <v>70</v>
      </c>
      <c r="G128" s="155">
        <v>35841</v>
      </c>
      <c r="H128" s="154">
        <v>13</v>
      </c>
      <c r="I128" s="155">
        <v>12055.1</v>
      </c>
      <c r="J128" s="155">
        <v>6506.81</v>
      </c>
    </row>
    <row r="129" spans="1:10" x14ac:dyDescent="0.2">
      <c r="A129" s="144">
        <v>27058</v>
      </c>
      <c r="B129" s="145" t="s">
        <v>199</v>
      </c>
      <c r="C129" s="156">
        <v>143</v>
      </c>
      <c r="D129" s="155">
        <v>7609.3025111268134</v>
      </c>
      <c r="E129" s="155">
        <v>81297</v>
      </c>
      <c r="F129" s="156">
        <v>88.5</v>
      </c>
      <c r="G129" s="155">
        <v>53948</v>
      </c>
      <c r="H129" s="154">
        <v>36</v>
      </c>
      <c r="I129" s="155">
        <v>12811.58</v>
      </c>
      <c r="J129" s="155">
        <v>5126.6000000000004</v>
      </c>
    </row>
    <row r="130" spans="1:10" x14ac:dyDescent="0.2">
      <c r="A130" s="144">
        <v>27059</v>
      </c>
      <c r="B130" s="145" t="s">
        <v>200</v>
      </c>
      <c r="C130" s="156">
        <v>169</v>
      </c>
      <c r="D130" s="155">
        <v>7223.5724192768448</v>
      </c>
      <c r="E130" s="155">
        <v>84209</v>
      </c>
      <c r="F130" s="156">
        <v>72</v>
      </c>
      <c r="G130" s="155">
        <v>68806</v>
      </c>
      <c r="H130" s="154">
        <v>34</v>
      </c>
      <c r="I130" s="155">
        <v>14562.21</v>
      </c>
      <c r="J130" s="155">
        <v>6838.01</v>
      </c>
    </row>
    <row r="131" spans="1:10" x14ac:dyDescent="0.2">
      <c r="A131" s="144">
        <v>27061</v>
      </c>
      <c r="B131" s="145" t="s">
        <v>201</v>
      </c>
      <c r="C131" s="156">
        <v>160</v>
      </c>
      <c r="D131" s="155">
        <v>5172.7704895820043</v>
      </c>
      <c r="E131" s="155">
        <v>354895</v>
      </c>
      <c r="F131" s="156">
        <v>746</v>
      </c>
      <c r="G131" s="155">
        <v>392944</v>
      </c>
      <c r="H131" s="154">
        <v>297</v>
      </c>
      <c r="I131" s="155">
        <v>11069.53</v>
      </c>
      <c r="J131" s="155">
        <v>7021.2</v>
      </c>
    </row>
    <row r="132" spans="1:10" x14ac:dyDescent="0.2">
      <c r="A132" s="144">
        <v>28101</v>
      </c>
      <c r="B132" s="145" t="s">
        <v>202</v>
      </c>
      <c r="C132" s="156">
        <v>147</v>
      </c>
      <c r="D132" s="155">
        <v>6832.612349583339</v>
      </c>
      <c r="E132" s="155">
        <v>320978</v>
      </c>
      <c r="F132" s="156">
        <v>550</v>
      </c>
      <c r="G132" s="155">
        <v>231101</v>
      </c>
      <c r="H132" s="154">
        <v>130</v>
      </c>
      <c r="I132" s="155">
        <v>10544.02</v>
      </c>
      <c r="J132" s="155">
        <v>4986.43</v>
      </c>
    </row>
    <row r="133" spans="1:10" x14ac:dyDescent="0.2">
      <c r="A133" s="144">
        <v>28102</v>
      </c>
      <c r="B133" s="145" t="s">
        <v>203</v>
      </c>
      <c r="C133" s="156">
        <v>164</v>
      </c>
      <c r="D133" s="155">
        <v>5962.2188830744644</v>
      </c>
      <c r="E133" s="155">
        <v>542255</v>
      </c>
      <c r="F133" s="156">
        <v>843</v>
      </c>
      <c r="G133" s="155">
        <v>327689</v>
      </c>
      <c r="H133" s="154">
        <v>221</v>
      </c>
      <c r="I133" s="155">
        <v>9272.52</v>
      </c>
      <c r="J133" s="155">
        <v>4290.96</v>
      </c>
    </row>
    <row r="134" spans="1:10" x14ac:dyDescent="0.2">
      <c r="A134" s="144">
        <v>28103</v>
      </c>
      <c r="B134" s="145" t="s">
        <v>204</v>
      </c>
      <c r="C134" s="156">
        <v>161</v>
      </c>
      <c r="D134" s="155">
        <v>7308.9207862339845</v>
      </c>
      <c r="E134" s="155">
        <v>451214</v>
      </c>
      <c r="F134" s="156">
        <v>548.5</v>
      </c>
      <c r="G134" s="155">
        <v>216798</v>
      </c>
      <c r="H134" s="154">
        <v>138</v>
      </c>
      <c r="I134" s="155">
        <v>9439.42</v>
      </c>
      <c r="J134" s="155">
        <v>3825.54</v>
      </c>
    </row>
    <row r="135" spans="1:10" x14ac:dyDescent="0.2">
      <c r="A135" s="144">
        <v>29001</v>
      </c>
      <c r="B135" s="145" t="s">
        <v>205</v>
      </c>
      <c r="C135" s="156">
        <v>153</v>
      </c>
      <c r="D135" s="155">
        <v>6813.2651387154428</v>
      </c>
      <c r="E135" s="155">
        <v>97739</v>
      </c>
      <c r="F135" s="156">
        <v>127</v>
      </c>
      <c r="G135" s="155">
        <v>91802</v>
      </c>
      <c r="H135" s="154">
        <v>33</v>
      </c>
      <c r="I135" s="155">
        <v>13430.08</v>
      </c>
      <c r="J135" s="155">
        <v>8197.9500000000007</v>
      </c>
    </row>
    <row r="136" spans="1:10" x14ac:dyDescent="0.2">
      <c r="A136" s="144">
        <v>29002</v>
      </c>
      <c r="B136" s="145" t="s">
        <v>206</v>
      </c>
      <c r="C136" s="156">
        <v>167</v>
      </c>
      <c r="D136" s="155">
        <v>6009.018765816927</v>
      </c>
      <c r="E136" s="155">
        <v>72382</v>
      </c>
      <c r="F136" s="156">
        <v>134</v>
      </c>
      <c r="G136" s="155">
        <v>36285</v>
      </c>
      <c r="H136" s="154">
        <v>18</v>
      </c>
      <c r="I136" s="155">
        <v>10649.66</v>
      </c>
      <c r="J136" s="155">
        <v>4095.68</v>
      </c>
    </row>
    <row r="137" spans="1:10" x14ac:dyDescent="0.2">
      <c r="A137" s="144">
        <v>29003</v>
      </c>
      <c r="B137" s="145" t="s">
        <v>207</v>
      </c>
      <c r="C137" s="156">
        <v>145</v>
      </c>
      <c r="D137" s="155">
        <v>7505.3635326075882</v>
      </c>
      <c r="E137" s="155">
        <v>45055</v>
      </c>
      <c r="F137" s="156">
        <v>57.5</v>
      </c>
      <c r="G137" s="155">
        <v>46316</v>
      </c>
      <c r="H137" s="154">
        <v>19</v>
      </c>
      <c r="I137" s="155">
        <v>19762.759999999998</v>
      </c>
      <c r="J137" s="155">
        <v>4966.55</v>
      </c>
    </row>
    <row r="138" spans="1:10" x14ac:dyDescent="0.2">
      <c r="A138" s="144">
        <v>29004</v>
      </c>
      <c r="B138" s="145" t="s">
        <v>208</v>
      </c>
      <c r="C138" s="156">
        <v>147</v>
      </c>
      <c r="D138" s="155">
        <v>6953.6825019366697</v>
      </c>
      <c r="E138" s="155">
        <v>127799</v>
      </c>
      <c r="F138" s="156">
        <v>159</v>
      </c>
      <c r="G138" s="155">
        <v>96094</v>
      </c>
      <c r="H138" s="154">
        <v>64</v>
      </c>
      <c r="I138" s="155">
        <v>10018.91</v>
      </c>
      <c r="J138" s="155">
        <v>6911.42</v>
      </c>
    </row>
    <row r="139" spans="1:10" x14ac:dyDescent="0.2">
      <c r="A139" s="144">
        <v>30093</v>
      </c>
      <c r="B139" s="145" t="s">
        <v>209</v>
      </c>
      <c r="C139" s="156">
        <v>156</v>
      </c>
      <c r="D139" s="155">
        <v>6072.4348134448455</v>
      </c>
      <c r="E139" s="155">
        <v>1064149</v>
      </c>
      <c r="F139" s="156">
        <v>930.5</v>
      </c>
      <c r="G139" s="155">
        <v>427558</v>
      </c>
      <c r="H139" s="154">
        <v>292</v>
      </c>
      <c r="I139" s="155">
        <v>10399.41</v>
      </c>
      <c r="J139" s="155">
        <v>3893.25</v>
      </c>
    </row>
    <row r="140" spans="1:10" x14ac:dyDescent="0.2">
      <c r="A140" s="144">
        <v>31116</v>
      </c>
      <c r="B140" s="145" t="s">
        <v>210</v>
      </c>
      <c r="C140" s="156">
        <v>148</v>
      </c>
      <c r="D140" s="155">
        <v>7895.0673269873478</v>
      </c>
      <c r="E140" s="155">
        <v>79426</v>
      </c>
      <c r="F140" s="156">
        <v>93.5</v>
      </c>
      <c r="G140" s="155">
        <v>56355</v>
      </c>
      <c r="H140" s="154">
        <v>24</v>
      </c>
      <c r="I140" s="155">
        <v>11902.88</v>
      </c>
      <c r="J140" s="155">
        <v>7652.11</v>
      </c>
    </row>
    <row r="141" spans="1:10" x14ac:dyDescent="0.2">
      <c r="A141" s="144">
        <v>31117</v>
      </c>
      <c r="B141" s="145" t="s">
        <v>211</v>
      </c>
      <c r="C141" s="156">
        <v>147</v>
      </c>
      <c r="D141" s="155">
        <v>8245.3108328729468</v>
      </c>
      <c r="E141" s="155">
        <v>77504</v>
      </c>
      <c r="F141" s="156">
        <v>73.5</v>
      </c>
      <c r="G141" s="155">
        <v>42594</v>
      </c>
      <c r="H141" s="154">
        <v>18</v>
      </c>
      <c r="I141" s="155">
        <v>16946.32</v>
      </c>
      <c r="J141" s="155">
        <v>9774.94</v>
      </c>
    </row>
    <row r="142" spans="1:10" x14ac:dyDescent="0.2">
      <c r="A142" s="144">
        <v>31118</v>
      </c>
      <c r="B142" s="145" t="s">
        <v>212</v>
      </c>
      <c r="C142" s="156">
        <v>166</v>
      </c>
      <c r="D142" s="155">
        <v>12321.740194765951</v>
      </c>
      <c r="E142" s="155">
        <v>42842</v>
      </c>
      <c r="F142" s="156">
        <v>41</v>
      </c>
      <c r="G142" s="155">
        <v>21788</v>
      </c>
      <c r="H142" s="154">
        <v>10</v>
      </c>
      <c r="I142" s="155">
        <v>28411.13</v>
      </c>
      <c r="J142" s="155">
        <v>13300.14</v>
      </c>
    </row>
    <row r="143" spans="1:10" x14ac:dyDescent="0.2">
      <c r="A143" s="144">
        <v>31121</v>
      </c>
      <c r="B143" s="145" t="s">
        <v>213</v>
      </c>
      <c r="C143" s="156">
        <v>165</v>
      </c>
      <c r="D143" s="155">
        <v>5775.831737936981</v>
      </c>
      <c r="E143" s="155">
        <v>161581</v>
      </c>
      <c r="F143" s="156">
        <v>389</v>
      </c>
      <c r="G143" s="155">
        <v>139100</v>
      </c>
      <c r="H143" s="154">
        <v>106</v>
      </c>
      <c r="I143" s="155">
        <v>11673.78</v>
      </c>
      <c r="J143" s="155">
        <v>5016.2</v>
      </c>
    </row>
    <row r="144" spans="1:10" x14ac:dyDescent="0.2">
      <c r="A144" s="144">
        <v>31122</v>
      </c>
      <c r="B144" s="145" t="s">
        <v>214</v>
      </c>
      <c r="C144" s="156">
        <v>168</v>
      </c>
      <c r="D144" s="155">
        <v>8725.9522105496035</v>
      </c>
      <c r="E144" s="155">
        <v>43253</v>
      </c>
      <c r="F144" s="156">
        <v>66</v>
      </c>
      <c r="G144" s="155">
        <v>77461</v>
      </c>
      <c r="H144" s="154">
        <v>48</v>
      </c>
      <c r="I144" s="155">
        <v>17576.87</v>
      </c>
      <c r="J144" s="155">
        <v>7732.35</v>
      </c>
    </row>
    <row r="145" spans="1:10" x14ac:dyDescent="0.2">
      <c r="A145" s="144">
        <v>32054</v>
      </c>
      <c r="B145" s="145" t="s">
        <v>215</v>
      </c>
      <c r="C145" s="156">
        <v>143</v>
      </c>
      <c r="D145" s="155">
        <v>9756.9274774161877</v>
      </c>
      <c r="E145" s="155">
        <v>40291</v>
      </c>
      <c r="F145" s="156">
        <v>49</v>
      </c>
      <c r="G145" s="155">
        <v>32707</v>
      </c>
      <c r="H145" s="154">
        <v>13</v>
      </c>
      <c r="I145" s="155">
        <v>25571.07</v>
      </c>
      <c r="J145" s="155">
        <v>11249.4</v>
      </c>
    </row>
    <row r="146" spans="1:10" x14ac:dyDescent="0.2">
      <c r="A146" s="144">
        <v>32055</v>
      </c>
      <c r="B146" s="145" t="s">
        <v>216</v>
      </c>
      <c r="C146" s="156">
        <v>148</v>
      </c>
      <c r="D146" s="155">
        <v>5428.8211988293706</v>
      </c>
      <c r="E146" s="155">
        <v>279606</v>
      </c>
      <c r="F146" s="156">
        <v>339.5</v>
      </c>
      <c r="G146" s="155">
        <v>123573</v>
      </c>
      <c r="H146" s="154">
        <v>72</v>
      </c>
      <c r="I146" s="155">
        <v>11627.64</v>
      </c>
      <c r="J146" s="155">
        <v>6840.18</v>
      </c>
    </row>
    <row r="147" spans="1:10" x14ac:dyDescent="0.2">
      <c r="A147" s="144">
        <v>32056</v>
      </c>
      <c r="B147" s="145" t="s">
        <v>217</v>
      </c>
      <c r="C147" s="156">
        <v>160</v>
      </c>
      <c r="D147" s="155">
        <v>7098.1350404280338</v>
      </c>
      <c r="E147" s="155">
        <v>54914</v>
      </c>
      <c r="F147" s="156">
        <v>54.5</v>
      </c>
      <c r="G147" s="155">
        <v>33658</v>
      </c>
      <c r="H147" s="154">
        <v>19</v>
      </c>
      <c r="I147" s="155">
        <v>15259.09</v>
      </c>
      <c r="J147" s="155">
        <v>11057.39</v>
      </c>
    </row>
    <row r="148" spans="1:10" x14ac:dyDescent="0.2">
      <c r="A148" s="144">
        <v>32058</v>
      </c>
      <c r="B148" s="145" t="s">
        <v>218</v>
      </c>
      <c r="C148" s="156">
        <v>164</v>
      </c>
      <c r="D148" s="155">
        <v>6666.7713563214247</v>
      </c>
      <c r="E148" s="155">
        <v>51516</v>
      </c>
      <c r="F148" s="156">
        <v>75</v>
      </c>
      <c r="G148" s="155">
        <v>61309</v>
      </c>
      <c r="H148" s="154">
        <v>31</v>
      </c>
      <c r="I148" s="155">
        <v>12009.26</v>
      </c>
      <c r="J148" s="155">
        <v>4186.76</v>
      </c>
    </row>
    <row r="149" spans="1:10" x14ac:dyDescent="0.2">
      <c r="A149" s="144">
        <v>33090</v>
      </c>
      <c r="B149" s="145" t="s">
        <v>219</v>
      </c>
      <c r="C149" s="156">
        <v>157</v>
      </c>
      <c r="D149" s="155">
        <v>6833.7887548298904</v>
      </c>
      <c r="E149" s="155">
        <v>207965</v>
      </c>
      <c r="F149" s="156">
        <v>390.5</v>
      </c>
      <c r="G149" s="155">
        <v>272724</v>
      </c>
      <c r="H149" s="154">
        <v>221</v>
      </c>
      <c r="I149" s="155">
        <v>10125.040000000001</v>
      </c>
      <c r="J149" s="155">
        <v>2610.12</v>
      </c>
    </row>
    <row r="150" spans="1:10" x14ac:dyDescent="0.2">
      <c r="A150" s="144">
        <v>33091</v>
      </c>
      <c r="B150" s="145" t="s">
        <v>220</v>
      </c>
      <c r="C150" s="156">
        <v>151</v>
      </c>
      <c r="D150" s="155">
        <v>6277.8404063481939</v>
      </c>
      <c r="E150" s="155">
        <v>100530</v>
      </c>
      <c r="F150" s="156">
        <v>148</v>
      </c>
      <c r="G150" s="155">
        <v>57807</v>
      </c>
      <c r="H150" s="154">
        <v>22</v>
      </c>
      <c r="I150" s="155">
        <v>9829.16</v>
      </c>
      <c r="J150" s="155">
        <v>3342.89</v>
      </c>
    </row>
    <row r="151" spans="1:10" x14ac:dyDescent="0.2">
      <c r="A151" s="144">
        <v>33092</v>
      </c>
      <c r="B151" s="145" t="s">
        <v>221</v>
      </c>
      <c r="C151" s="156">
        <v>152</v>
      </c>
      <c r="D151" s="155">
        <v>8534.4526947571576</v>
      </c>
      <c r="E151" s="155">
        <v>134635</v>
      </c>
      <c r="F151" s="156">
        <v>325</v>
      </c>
      <c r="G151" s="155">
        <v>59847</v>
      </c>
      <c r="H151" s="154">
        <v>17</v>
      </c>
      <c r="I151" s="155">
        <v>9136.75</v>
      </c>
      <c r="J151" s="155">
        <v>2866.66</v>
      </c>
    </row>
    <row r="152" spans="1:10" x14ac:dyDescent="0.2">
      <c r="A152" s="144">
        <v>33093</v>
      </c>
      <c r="B152" s="145" t="s">
        <v>222</v>
      </c>
      <c r="C152" s="156">
        <v>154</v>
      </c>
      <c r="D152" s="155">
        <v>5947.5973881187483</v>
      </c>
      <c r="E152" s="155">
        <v>115560</v>
      </c>
      <c r="F152" s="156">
        <v>197</v>
      </c>
      <c r="G152" s="155">
        <v>88753</v>
      </c>
      <c r="H152" s="154">
        <v>35</v>
      </c>
      <c r="I152" s="155">
        <v>11065.62</v>
      </c>
      <c r="J152" s="155">
        <v>3135.39</v>
      </c>
    </row>
    <row r="153" spans="1:10" x14ac:dyDescent="0.2">
      <c r="A153" s="144">
        <v>33094</v>
      </c>
      <c r="B153" s="145" t="s">
        <v>223</v>
      </c>
      <c r="C153" s="156">
        <v>151</v>
      </c>
      <c r="D153" s="155">
        <v>6867.6909384337332</v>
      </c>
      <c r="E153" s="155">
        <v>91017</v>
      </c>
      <c r="F153" s="156">
        <v>204</v>
      </c>
      <c r="G153" s="155">
        <v>84246</v>
      </c>
      <c r="H153" s="154">
        <v>31</v>
      </c>
      <c r="I153" s="155">
        <v>8718.4599999999991</v>
      </c>
      <c r="J153" s="155">
        <v>3157.81</v>
      </c>
    </row>
    <row r="154" spans="1:10" x14ac:dyDescent="0.2">
      <c r="A154" s="144">
        <v>34121</v>
      </c>
      <c r="B154" s="145" t="s">
        <v>224</v>
      </c>
      <c r="C154" s="156">
        <v>143</v>
      </c>
      <c r="D154" s="155">
        <v>6852.5094533317506</v>
      </c>
      <c r="E154" s="155">
        <v>59352</v>
      </c>
      <c r="F154" s="156">
        <v>112</v>
      </c>
      <c r="G154" s="155">
        <v>28791</v>
      </c>
      <c r="H154" s="154">
        <v>12</v>
      </c>
      <c r="I154" s="155">
        <v>10369.61</v>
      </c>
      <c r="J154" s="155">
        <v>4023.5</v>
      </c>
    </row>
    <row r="155" spans="1:10" x14ac:dyDescent="0.2">
      <c r="A155" s="144">
        <v>34122</v>
      </c>
      <c r="B155" s="145" t="s">
        <v>225</v>
      </c>
      <c r="C155" s="156">
        <v>140</v>
      </c>
      <c r="D155" s="155">
        <v>7050.0387378737214</v>
      </c>
      <c r="E155" s="155">
        <v>62352</v>
      </c>
      <c r="F155" s="156">
        <v>58.5</v>
      </c>
      <c r="G155" s="155">
        <v>32681</v>
      </c>
      <c r="H155" s="154">
        <v>14</v>
      </c>
      <c r="I155" s="155">
        <v>10648.64</v>
      </c>
      <c r="J155" s="155">
        <v>2368.96</v>
      </c>
    </row>
    <row r="156" spans="1:10" x14ac:dyDescent="0.2">
      <c r="A156" s="144">
        <v>34124</v>
      </c>
      <c r="B156" s="145" t="s">
        <v>226</v>
      </c>
      <c r="C156" s="156">
        <v>149</v>
      </c>
      <c r="D156" s="155">
        <v>6239.0299179918275</v>
      </c>
      <c r="E156" s="155">
        <v>562195</v>
      </c>
      <c r="F156" s="156">
        <v>640</v>
      </c>
      <c r="G156" s="155">
        <v>352833</v>
      </c>
      <c r="H156" s="154">
        <v>212</v>
      </c>
      <c r="I156" s="155">
        <v>9177.59</v>
      </c>
      <c r="J156" s="155">
        <v>2803.62</v>
      </c>
    </row>
    <row r="157" spans="1:10" x14ac:dyDescent="0.2">
      <c r="A157" s="144">
        <v>35092</v>
      </c>
      <c r="B157" s="145" t="s">
        <v>227</v>
      </c>
      <c r="C157" s="156">
        <v>144</v>
      </c>
      <c r="D157" s="155">
        <v>7274.8630786810409</v>
      </c>
      <c r="E157" s="155">
        <v>178899</v>
      </c>
      <c r="F157" s="156">
        <v>524</v>
      </c>
      <c r="G157" s="155">
        <v>277310</v>
      </c>
      <c r="H157" s="154">
        <v>135</v>
      </c>
      <c r="I157" s="155">
        <v>11079.18</v>
      </c>
      <c r="J157" s="155">
        <v>2468.7600000000002</v>
      </c>
    </row>
    <row r="158" spans="1:10" x14ac:dyDescent="0.2">
      <c r="A158" s="144">
        <v>35093</v>
      </c>
      <c r="B158" s="145" t="s">
        <v>228</v>
      </c>
      <c r="C158" s="156">
        <v>161</v>
      </c>
      <c r="D158" s="155">
        <v>5098.2546634666433</v>
      </c>
      <c r="E158" s="155">
        <v>116889</v>
      </c>
      <c r="F158" s="156">
        <v>224</v>
      </c>
      <c r="G158" s="155">
        <v>149362</v>
      </c>
      <c r="H158" s="154">
        <v>93</v>
      </c>
      <c r="I158" s="155">
        <v>10510.62</v>
      </c>
      <c r="J158" s="155">
        <v>4089.68</v>
      </c>
    </row>
    <row r="159" spans="1:10" x14ac:dyDescent="0.2">
      <c r="A159" s="144">
        <v>35094</v>
      </c>
      <c r="B159" s="145" t="s">
        <v>229</v>
      </c>
      <c r="C159" s="156">
        <v>138</v>
      </c>
      <c r="D159" s="155">
        <v>7378.4584685404643</v>
      </c>
      <c r="E159" s="155">
        <v>51595</v>
      </c>
      <c r="F159" s="156">
        <v>307.5</v>
      </c>
      <c r="G159" s="155">
        <v>111859</v>
      </c>
      <c r="H159" s="154">
        <v>48</v>
      </c>
      <c r="I159" s="155">
        <v>10686.36</v>
      </c>
      <c r="J159" s="155">
        <v>2577.56</v>
      </c>
    </row>
    <row r="160" spans="1:10" x14ac:dyDescent="0.2">
      <c r="A160" s="144">
        <v>35097</v>
      </c>
      <c r="B160" s="145" t="s">
        <v>230</v>
      </c>
      <c r="C160" s="156">
        <v>162</v>
      </c>
      <c r="D160" s="155">
        <v>9305.0576794993249</v>
      </c>
      <c r="E160" s="155">
        <v>43388</v>
      </c>
      <c r="F160" s="156">
        <v>47.5</v>
      </c>
      <c r="G160" s="155">
        <v>88775</v>
      </c>
      <c r="H160" s="154">
        <v>42</v>
      </c>
      <c r="I160" s="155">
        <v>10579.82</v>
      </c>
      <c r="J160" s="155">
        <v>2281.63</v>
      </c>
    </row>
    <row r="161" spans="1:10" x14ac:dyDescent="0.2">
      <c r="A161" s="144">
        <v>35098</v>
      </c>
      <c r="B161" s="145" t="s">
        <v>231</v>
      </c>
      <c r="C161" s="156">
        <v>165</v>
      </c>
      <c r="D161" s="155">
        <v>7137.7624341974579</v>
      </c>
      <c r="E161" s="155">
        <v>246218</v>
      </c>
      <c r="F161" s="156">
        <v>358</v>
      </c>
      <c r="G161" s="155">
        <v>195132</v>
      </c>
      <c r="H161" s="154">
        <v>83</v>
      </c>
      <c r="I161" s="155">
        <v>11340.24</v>
      </c>
      <c r="J161" s="155">
        <v>3259.35</v>
      </c>
    </row>
    <row r="162" spans="1:10" x14ac:dyDescent="0.2">
      <c r="A162" s="144">
        <v>35099</v>
      </c>
      <c r="B162" s="145" t="s">
        <v>232</v>
      </c>
      <c r="C162" s="156">
        <v>139</v>
      </c>
      <c r="D162" s="155">
        <v>8743.0616284593816</v>
      </c>
      <c r="E162" s="155">
        <v>55642</v>
      </c>
      <c r="F162" s="156">
        <v>75.5</v>
      </c>
      <c r="G162" s="155">
        <v>85640</v>
      </c>
      <c r="H162" s="154">
        <v>38</v>
      </c>
      <c r="I162" s="155">
        <v>12736.38</v>
      </c>
      <c r="J162" s="155">
        <v>2887.63</v>
      </c>
    </row>
    <row r="163" spans="1:10" x14ac:dyDescent="0.2">
      <c r="A163" s="144">
        <v>35102</v>
      </c>
      <c r="B163" s="145" t="s">
        <v>233</v>
      </c>
      <c r="C163" s="156">
        <v>165</v>
      </c>
      <c r="D163" s="155">
        <v>6937.0742708732896</v>
      </c>
      <c r="E163" s="155">
        <v>191815</v>
      </c>
      <c r="F163" s="156">
        <v>989</v>
      </c>
      <c r="G163" s="155">
        <v>506902</v>
      </c>
      <c r="H163" s="154">
        <v>286</v>
      </c>
      <c r="I163" s="155">
        <v>9175.18</v>
      </c>
      <c r="J163" s="155">
        <v>2849.36</v>
      </c>
    </row>
    <row r="164" spans="1:10" x14ac:dyDescent="0.2">
      <c r="A164" s="144">
        <v>36123</v>
      </c>
      <c r="B164" s="145" t="s">
        <v>234</v>
      </c>
      <c r="C164" s="156">
        <v>168</v>
      </c>
      <c r="D164" s="155">
        <v>5707.5026497851268</v>
      </c>
      <c r="E164" s="155">
        <v>58557</v>
      </c>
      <c r="F164" s="156">
        <v>101.5</v>
      </c>
      <c r="G164" s="155">
        <v>45665</v>
      </c>
      <c r="H164" s="154">
        <v>13</v>
      </c>
      <c r="I164" s="155">
        <v>13770.83</v>
      </c>
      <c r="J164" s="155">
        <v>9988.34</v>
      </c>
    </row>
    <row r="165" spans="1:10" x14ac:dyDescent="0.2">
      <c r="A165" s="144">
        <v>36126</v>
      </c>
      <c r="B165" s="145" t="s">
        <v>235</v>
      </c>
      <c r="C165" s="156">
        <v>167</v>
      </c>
      <c r="D165" s="155">
        <v>5275.6686614700138</v>
      </c>
      <c r="E165" s="155">
        <v>1232206</v>
      </c>
      <c r="F165" s="156">
        <v>1751.5</v>
      </c>
      <c r="G165" s="155">
        <v>882446</v>
      </c>
      <c r="H165" s="154">
        <v>519</v>
      </c>
      <c r="I165" s="155">
        <v>14406.47</v>
      </c>
      <c r="J165" s="155">
        <v>7175.75</v>
      </c>
    </row>
    <row r="166" spans="1:10" x14ac:dyDescent="0.2">
      <c r="A166" s="144">
        <v>36131</v>
      </c>
      <c r="B166" s="145" t="s">
        <v>236</v>
      </c>
      <c r="C166" s="156">
        <v>172</v>
      </c>
      <c r="D166" s="155">
        <v>6067.1909058375713</v>
      </c>
      <c r="E166" s="155">
        <v>1099593</v>
      </c>
      <c r="F166" s="156">
        <v>1438</v>
      </c>
      <c r="G166" s="155">
        <v>726796</v>
      </c>
      <c r="H166" s="154">
        <v>421</v>
      </c>
      <c r="I166" s="155">
        <v>11308.3</v>
      </c>
      <c r="J166" s="155">
        <v>6097.57</v>
      </c>
    </row>
    <row r="167" spans="1:10" x14ac:dyDescent="0.2">
      <c r="A167" s="144">
        <v>36133</v>
      </c>
      <c r="B167" s="145" t="s">
        <v>237</v>
      </c>
      <c r="C167" s="156">
        <v>167</v>
      </c>
      <c r="D167" s="155">
        <v>5894.0261715051374</v>
      </c>
      <c r="E167" s="155">
        <v>186671</v>
      </c>
      <c r="F167" s="156">
        <v>247.5</v>
      </c>
      <c r="G167" s="155">
        <v>108872</v>
      </c>
      <c r="H167" s="154">
        <v>53</v>
      </c>
      <c r="I167" s="155">
        <v>11198.34</v>
      </c>
      <c r="J167" s="155">
        <v>4870.7700000000004</v>
      </c>
    </row>
    <row r="168" spans="1:10" x14ac:dyDescent="0.2">
      <c r="A168" s="144">
        <v>36134</v>
      </c>
      <c r="B168" s="145" t="s">
        <v>238</v>
      </c>
      <c r="C168" s="156">
        <v>166</v>
      </c>
      <c r="D168" s="155">
        <v>5612.5026934263669</v>
      </c>
      <c r="E168" s="155">
        <v>114083</v>
      </c>
      <c r="F168" s="156">
        <v>132.5</v>
      </c>
      <c r="G168" s="155">
        <v>58417</v>
      </c>
      <c r="H168" s="154">
        <v>18</v>
      </c>
      <c r="I168" s="155">
        <v>10609.73</v>
      </c>
      <c r="J168" s="155">
        <v>5464.37</v>
      </c>
    </row>
    <row r="169" spans="1:10" x14ac:dyDescent="0.2">
      <c r="A169" s="144">
        <v>36135</v>
      </c>
      <c r="B169" s="145" t="s">
        <v>239</v>
      </c>
      <c r="C169" s="156">
        <v>153</v>
      </c>
      <c r="D169" s="155">
        <v>5826.9251004835851</v>
      </c>
      <c r="E169" s="155">
        <v>48745</v>
      </c>
      <c r="F169" s="156">
        <v>44.5</v>
      </c>
      <c r="G169" s="155">
        <v>27508</v>
      </c>
      <c r="H169" s="154">
        <v>11</v>
      </c>
      <c r="I169" s="155">
        <v>11549.59</v>
      </c>
      <c r="J169" s="155">
        <v>6733.52</v>
      </c>
    </row>
    <row r="170" spans="1:10" x14ac:dyDescent="0.2">
      <c r="A170" s="144">
        <v>36136</v>
      </c>
      <c r="B170" s="145" t="s">
        <v>240</v>
      </c>
      <c r="C170" s="156">
        <v>170</v>
      </c>
      <c r="D170" s="155">
        <v>6406.9697128809248</v>
      </c>
      <c r="E170" s="155">
        <v>515533</v>
      </c>
      <c r="F170" s="156">
        <v>907.5</v>
      </c>
      <c r="G170" s="155">
        <v>543360</v>
      </c>
      <c r="H170" s="154">
        <v>454</v>
      </c>
      <c r="I170" s="155">
        <v>11227.33</v>
      </c>
      <c r="J170" s="155">
        <v>4090.34</v>
      </c>
    </row>
    <row r="171" spans="1:10" x14ac:dyDescent="0.2">
      <c r="A171" s="144">
        <v>36137</v>
      </c>
      <c r="B171" s="145" t="s">
        <v>712</v>
      </c>
      <c r="C171" s="156">
        <v>166</v>
      </c>
      <c r="D171" s="155">
        <v>6253.0402946171444</v>
      </c>
      <c r="E171" s="155">
        <v>388697</v>
      </c>
      <c r="F171" s="156">
        <v>1033</v>
      </c>
      <c r="G171" s="155">
        <v>511589</v>
      </c>
      <c r="H171" s="154">
        <v>309</v>
      </c>
      <c r="I171" s="155">
        <v>10252.83</v>
      </c>
      <c r="J171" s="155">
        <v>5206.28</v>
      </c>
    </row>
    <row r="172" spans="1:10" x14ac:dyDescent="0.2">
      <c r="A172" s="144">
        <v>36138</v>
      </c>
      <c r="B172" s="145" t="s">
        <v>241</v>
      </c>
      <c r="C172" s="156">
        <v>170</v>
      </c>
      <c r="D172" s="155">
        <v>6035.1426100771396</v>
      </c>
      <c r="E172" s="155">
        <v>52634</v>
      </c>
      <c r="F172" s="156">
        <v>149</v>
      </c>
      <c r="G172" s="155">
        <v>121574</v>
      </c>
      <c r="H172" s="154">
        <v>89</v>
      </c>
      <c r="I172" s="155">
        <v>10914.84</v>
      </c>
      <c r="J172" s="155">
        <v>5517.19</v>
      </c>
    </row>
    <row r="173" spans="1:10" x14ac:dyDescent="0.2">
      <c r="A173" s="144">
        <v>36139</v>
      </c>
      <c r="B173" s="145" t="s">
        <v>242</v>
      </c>
      <c r="C173" s="156">
        <v>166</v>
      </c>
      <c r="D173" s="155">
        <v>3015.498010776811</v>
      </c>
      <c r="E173" s="155">
        <v>1925086</v>
      </c>
      <c r="F173" s="156">
        <v>1711</v>
      </c>
      <c r="G173" s="155">
        <v>1096435</v>
      </c>
      <c r="H173" s="154">
        <v>384</v>
      </c>
      <c r="I173" s="155">
        <v>13443.04</v>
      </c>
      <c r="J173" s="155">
        <v>11727.19</v>
      </c>
    </row>
    <row r="174" spans="1:10" x14ac:dyDescent="0.2">
      <c r="A174" s="144">
        <v>37037</v>
      </c>
      <c r="B174" s="145" t="s">
        <v>243</v>
      </c>
      <c r="C174" s="156">
        <v>166</v>
      </c>
      <c r="D174" s="155">
        <v>6086.1265268081534</v>
      </c>
      <c r="E174" s="155">
        <v>825758</v>
      </c>
      <c r="F174" s="156">
        <v>1193</v>
      </c>
      <c r="G174" s="155">
        <v>456034</v>
      </c>
      <c r="H174" s="154">
        <v>263</v>
      </c>
      <c r="I174" s="155">
        <v>10065.4</v>
      </c>
      <c r="J174" s="155">
        <v>5171.42</v>
      </c>
    </row>
    <row r="175" spans="1:10" x14ac:dyDescent="0.2">
      <c r="A175" s="144">
        <v>37039</v>
      </c>
      <c r="B175" s="145" t="s">
        <v>244</v>
      </c>
      <c r="C175" s="156">
        <v>166</v>
      </c>
      <c r="D175" s="155">
        <v>4126.4843922304099</v>
      </c>
      <c r="E175" s="155">
        <v>369526</v>
      </c>
      <c r="F175" s="156">
        <v>547.5</v>
      </c>
      <c r="G175" s="155">
        <v>235021</v>
      </c>
      <c r="H175" s="154">
        <v>146</v>
      </c>
      <c r="I175" s="155">
        <v>10765.98</v>
      </c>
      <c r="J175" s="155">
        <v>8331.09</v>
      </c>
    </row>
    <row r="176" spans="1:10" x14ac:dyDescent="0.2">
      <c r="A176" s="144">
        <v>38044</v>
      </c>
      <c r="B176" s="145" t="s">
        <v>245</v>
      </c>
      <c r="C176" s="156">
        <v>164</v>
      </c>
      <c r="D176" s="155">
        <v>6388.6299419990273</v>
      </c>
      <c r="E176" s="155">
        <v>114216</v>
      </c>
      <c r="F176" s="156">
        <v>87.5</v>
      </c>
      <c r="G176" s="155">
        <v>84286</v>
      </c>
      <c r="H176" s="154">
        <v>42</v>
      </c>
      <c r="I176" s="155">
        <v>30766.87</v>
      </c>
      <c r="J176" s="155">
        <v>7986.76</v>
      </c>
    </row>
    <row r="177" spans="1:10" x14ac:dyDescent="0.2">
      <c r="A177" s="144">
        <v>38045</v>
      </c>
      <c r="B177" s="145" t="s">
        <v>246</v>
      </c>
      <c r="C177" s="156">
        <v>163</v>
      </c>
      <c r="D177" s="155">
        <v>6224.7928860344919</v>
      </c>
      <c r="E177" s="155">
        <v>153758</v>
      </c>
      <c r="F177" s="156">
        <v>225</v>
      </c>
      <c r="G177" s="155">
        <v>92131</v>
      </c>
      <c r="H177" s="154">
        <v>42</v>
      </c>
      <c r="I177" s="155">
        <v>12700.6</v>
      </c>
      <c r="J177" s="155">
        <v>4981.18</v>
      </c>
    </row>
    <row r="178" spans="1:10" x14ac:dyDescent="0.2">
      <c r="A178" s="144">
        <v>38046</v>
      </c>
      <c r="B178" s="145" t="s">
        <v>247</v>
      </c>
      <c r="C178" s="156">
        <v>145</v>
      </c>
      <c r="D178" s="155">
        <v>5578.8125365580818</v>
      </c>
      <c r="E178" s="155">
        <v>135339</v>
      </c>
      <c r="F178" s="156">
        <v>189.5</v>
      </c>
      <c r="G178" s="155">
        <v>147591</v>
      </c>
      <c r="H178" s="154">
        <v>67</v>
      </c>
      <c r="I178" s="155">
        <v>10593.49</v>
      </c>
      <c r="J178" s="155">
        <v>4567.42</v>
      </c>
    </row>
    <row r="179" spans="1:10" x14ac:dyDescent="0.2">
      <c r="A179" s="144">
        <v>39133</v>
      </c>
      <c r="B179" s="145" t="s">
        <v>248</v>
      </c>
      <c r="C179" s="156">
        <v>170</v>
      </c>
      <c r="D179" s="155">
        <v>6281.996957467707</v>
      </c>
      <c r="E179" s="155">
        <v>1545536</v>
      </c>
      <c r="F179" s="156">
        <v>2225.5</v>
      </c>
      <c r="G179" s="155">
        <v>965027</v>
      </c>
      <c r="H179" s="154">
        <v>591</v>
      </c>
      <c r="I179" s="155">
        <v>10029.01</v>
      </c>
      <c r="J179" s="155">
        <v>4917.32</v>
      </c>
    </row>
    <row r="180" spans="1:10" x14ac:dyDescent="0.2">
      <c r="A180" s="144">
        <v>39134</v>
      </c>
      <c r="B180" s="145" t="s">
        <v>249</v>
      </c>
      <c r="C180" s="156">
        <v>172</v>
      </c>
      <c r="D180" s="155">
        <v>6402.6066905335592</v>
      </c>
      <c r="E180" s="155">
        <v>1832818</v>
      </c>
      <c r="F180" s="156">
        <v>3193.5</v>
      </c>
      <c r="G180" s="155">
        <v>984054</v>
      </c>
      <c r="H180" s="154">
        <v>759</v>
      </c>
      <c r="I180" s="155">
        <v>10157.93</v>
      </c>
      <c r="J180" s="155">
        <v>4452.32</v>
      </c>
    </row>
    <row r="181" spans="1:10" x14ac:dyDescent="0.2">
      <c r="A181" s="144">
        <v>39135</v>
      </c>
      <c r="B181" s="145" t="s">
        <v>250</v>
      </c>
      <c r="C181" s="156">
        <v>163</v>
      </c>
      <c r="D181" s="155">
        <v>5937.7777654963538</v>
      </c>
      <c r="E181" s="155">
        <v>281493</v>
      </c>
      <c r="F181" s="156">
        <v>358.5</v>
      </c>
      <c r="G181" s="155">
        <v>178880</v>
      </c>
      <c r="H181" s="154">
        <v>83</v>
      </c>
      <c r="I181" s="155">
        <v>10027.17</v>
      </c>
      <c r="J181" s="155">
        <v>4422.12</v>
      </c>
    </row>
    <row r="182" spans="1:10" x14ac:dyDescent="0.2">
      <c r="A182" s="144">
        <v>39136</v>
      </c>
      <c r="B182" s="145" t="s">
        <v>251</v>
      </c>
      <c r="C182" s="156">
        <v>146</v>
      </c>
      <c r="D182" s="155">
        <v>6262.0878882416209</v>
      </c>
      <c r="E182" s="155">
        <v>60913</v>
      </c>
      <c r="F182" s="156">
        <v>102.5</v>
      </c>
      <c r="G182" s="155">
        <v>73903</v>
      </c>
      <c r="H182" s="154">
        <v>34</v>
      </c>
      <c r="I182" s="155">
        <v>11436.36</v>
      </c>
      <c r="J182" s="155">
        <v>4945.9799999999996</v>
      </c>
    </row>
    <row r="183" spans="1:10" x14ac:dyDescent="0.2">
      <c r="A183" s="144">
        <v>39137</v>
      </c>
      <c r="B183" s="145" t="s">
        <v>252</v>
      </c>
      <c r="C183" s="156">
        <v>171</v>
      </c>
      <c r="D183" s="155">
        <v>4322.6326309860679</v>
      </c>
      <c r="E183" s="155">
        <v>288751</v>
      </c>
      <c r="F183" s="156">
        <v>520.5</v>
      </c>
      <c r="G183" s="155">
        <v>290718</v>
      </c>
      <c r="H183" s="154">
        <v>166</v>
      </c>
      <c r="I183" s="155">
        <v>9802.82</v>
      </c>
      <c r="J183" s="155">
        <v>7037.48</v>
      </c>
    </row>
    <row r="184" spans="1:10" x14ac:dyDescent="0.2">
      <c r="A184" s="144">
        <v>39139</v>
      </c>
      <c r="B184" s="145" t="s">
        <v>253</v>
      </c>
      <c r="C184" s="156">
        <v>173</v>
      </c>
      <c r="D184" s="155">
        <v>5431.4413320018957</v>
      </c>
      <c r="E184" s="155">
        <v>987529</v>
      </c>
      <c r="F184" s="156">
        <v>1170</v>
      </c>
      <c r="G184" s="155">
        <v>489242</v>
      </c>
      <c r="H184" s="154">
        <v>284</v>
      </c>
      <c r="I184" s="155">
        <v>10801.06</v>
      </c>
      <c r="J184" s="155">
        <v>6555.36</v>
      </c>
    </row>
    <row r="185" spans="1:10" x14ac:dyDescent="0.2">
      <c r="A185" s="144">
        <v>39141</v>
      </c>
      <c r="B185" s="145" t="s">
        <v>254</v>
      </c>
      <c r="C185" s="156">
        <v>166</v>
      </c>
      <c r="D185" s="155">
        <v>4675.025597744906</v>
      </c>
      <c r="E185" s="155">
        <v>7025185</v>
      </c>
      <c r="F185" s="156">
        <v>6701</v>
      </c>
      <c r="G185" s="155">
        <v>5966872</v>
      </c>
      <c r="H185" s="154">
        <v>3084</v>
      </c>
      <c r="I185" s="155">
        <v>11289.91</v>
      </c>
      <c r="J185" s="155">
        <v>8968.44</v>
      </c>
    </row>
    <row r="186" spans="1:10" x14ac:dyDescent="0.2">
      <c r="A186" s="144">
        <v>39142</v>
      </c>
      <c r="B186" s="145" t="s">
        <v>255</v>
      </c>
      <c r="C186" s="156">
        <v>148</v>
      </c>
      <c r="D186" s="155">
        <v>6033.3827235713707</v>
      </c>
      <c r="E186" s="155">
        <v>217568</v>
      </c>
      <c r="F186" s="156">
        <v>472.5</v>
      </c>
      <c r="G186" s="155">
        <v>244821</v>
      </c>
      <c r="H186" s="154">
        <v>122</v>
      </c>
      <c r="I186" s="155">
        <v>8914.14</v>
      </c>
      <c r="J186" s="155">
        <v>3079.71</v>
      </c>
    </row>
    <row r="187" spans="1:10" x14ac:dyDescent="0.2">
      <c r="A187" s="144">
        <v>40100</v>
      </c>
      <c r="B187" s="145" t="s">
        <v>713</v>
      </c>
      <c r="C187" s="156">
        <v>145</v>
      </c>
      <c r="D187" s="155">
        <v>11000.827737685517</v>
      </c>
      <c r="E187" s="155">
        <v>76291</v>
      </c>
      <c r="F187" s="156">
        <v>105</v>
      </c>
      <c r="G187" s="155">
        <v>42428</v>
      </c>
      <c r="H187" s="154">
        <v>24</v>
      </c>
      <c r="I187" s="155">
        <v>20287.98</v>
      </c>
      <c r="J187" s="155">
        <v>7117.41</v>
      </c>
    </row>
    <row r="188" spans="1:10" x14ac:dyDescent="0.2">
      <c r="A188" s="144">
        <v>40101</v>
      </c>
      <c r="B188" s="145" t="s">
        <v>256</v>
      </c>
      <c r="C188" s="156">
        <v>159</v>
      </c>
      <c r="D188" s="155">
        <v>11916.658774076832</v>
      </c>
      <c r="E188" s="155">
        <v>29058</v>
      </c>
      <c r="F188" s="156">
        <v>24</v>
      </c>
      <c r="G188" s="155">
        <v>13040</v>
      </c>
      <c r="H188" s="154">
        <v>4</v>
      </c>
      <c r="I188" s="155">
        <v>14647</v>
      </c>
      <c r="J188" s="155">
        <v>5985.77</v>
      </c>
    </row>
    <row r="189" spans="1:10" x14ac:dyDescent="0.2">
      <c r="A189" s="144">
        <v>40103</v>
      </c>
      <c r="B189" s="145" t="s">
        <v>257</v>
      </c>
      <c r="C189" s="156">
        <v>161</v>
      </c>
      <c r="D189" s="155">
        <v>6265.7213920549666</v>
      </c>
      <c r="E189" s="155">
        <v>37100</v>
      </c>
      <c r="F189" s="156">
        <v>45</v>
      </c>
      <c r="G189" s="155">
        <v>20506</v>
      </c>
      <c r="H189" s="154">
        <v>31</v>
      </c>
      <c r="I189" s="155">
        <v>21146.07</v>
      </c>
      <c r="J189" s="155">
        <v>6352.78</v>
      </c>
    </row>
    <row r="190" spans="1:10" x14ac:dyDescent="0.2">
      <c r="A190" s="144">
        <v>40104</v>
      </c>
      <c r="B190" s="145" t="s">
        <v>258</v>
      </c>
      <c r="C190" s="156">
        <v>163</v>
      </c>
      <c r="D190" s="155">
        <v>6967.3157051410317</v>
      </c>
      <c r="E190" s="155">
        <v>43706</v>
      </c>
      <c r="F190" s="156">
        <v>47</v>
      </c>
      <c r="G190" s="155">
        <v>21692</v>
      </c>
      <c r="H190" s="154">
        <v>21</v>
      </c>
      <c r="I190" s="155">
        <v>15235.5</v>
      </c>
      <c r="J190" s="155">
        <v>7185.12</v>
      </c>
    </row>
    <row r="191" spans="1:10" x14ac:dyDescent="0.2">
      <c r="A191" s="144">
        <v>40107</v>
      </c>
      <c r="B191" s="145" t="s">
        <v>259</v>
      </c>
      <c r="C191" s="156">
        <v>166</v>
      </c>
      <c r="D191" s="155">
        <v>6128.7619793962549</v>
      </c>
      <c r="E191" s="155">
        <v>293799</v>
      </c>
      <c r="F191" s="156">
        <v>554</v>
      </c>
      <c r="G191" s="155">
        <v>259793</v>
      </c>
      <c r="H191" s="154">
        <v>184</v>
      </c>
      <c r="I191" s="155">
        <v>11241.02</v>
      </c>
      <c r="J191" s="155">
        <v>5094.8</v>
      </c>
    </row>
    <row r="192" spans="1:10" x14ac:dyDescent="0.2">
      <c r="A192" s="144">
        <v>41001</v>
      </c>
      <c r="B192" s="145" t="s">
        <v>260</v>
      </c>
      <c r="C192" s="156">
        <v>166</v>
      </c>
      <c r="D192" s="155">
        <v>9623.2165939657516</v>
      </c>
      <c r="E192" s="155">
        <v>36614</v>
      </c>
      <c r="F192" s="156">
        <v>28.5</v>
      </c>
      <c r="G192" s="155">
        <v>23161</v>
      </c>
      <c r="H192" s="154">
        <v>29</v>
      </c>
      <c r="I192" s="155">
        <v>17626.54</v>
      </c>
      <c r="J192" s="155">
        <v>5620.32</v>
      </c>
    </row>
    <row r="193" spans="1:10" x14ac:dyDescent="0.2">
      <c r="A193" s="144">
        <v>41002</v>
      </c>
      <c r="B193" s="145" t="s">
        <v>261</v>
      </c>
      <c r="C193" s="156">
        <v>166</v>
      </c>
      <c r="D193" s="155">
        <v>5341.2166577294875</v>
      </c>
      <c r="E193" s="155">
        <v>303085</v>
      </c>
      <c r="F193" s="156">
        <v>408.5</v>
      </c>
      <c r="G193" s="155">
        <v>202998</v>
      </c>
      <c r="H193" s="154">
        <v>124</v>
      </c>
      <c r="I193" s="155">
        <v>11482.42</v>
      </c>
      <c r="J193" s="155">
        <v>4906.87</v>
      </c>
    </row>
    <row r="194" spans="1:10" x14ac:dyDescent="0.2">
      <c r="A194" s="144">
        <v>41003</v>
      </c>
      <c r="B194" s="145" t="s">
        <v>262</v>
      </c>
      <c r="C194" s="156">
        <v>164</v>
      </c>
      <c r="D194" s="155">
        <v>7722.122690958231</v>
      </c>
      <c r="E194" s="155">
        <v>34986</v>
      </c>
      <c r="F194" s="156">
        <v>96</v>
      </c>
      <c r="G194" s="155">
        <v>47194</v>
      </c>
      <c r="H194" s="154">
        <v>28</v>
      </c>
      <c r="I194" s="155">
        <v>12929.76</v>
      </c>
      <c r="J194" s="155">
        <v>6027.44</v>
      </c>
    </row>
    <row r="195" spans="1:10" x14ac:dyDescent="0.2">
      <c r="A195" s="144">
        <v>41004</v>
      </c>
      <c r="B195" s="145" t="s">
        <v>263</v>
      </c>
      <c r="C195" s="156">
        <v>161</v>
      </c>
      <c r="D195" s="155">
        <v>5569.5912858078664</v>
      </c>
      <c r="E195" s="155">
        <v>36721</v>
      </c>
      <c r="F195" s="156">
        <v>40</v>
      </c>
      <c r="G195" s="155">
        <v>33819</v>
      </c>
      <c r="H195" s="154">
        <v>22</v>
      </c>
      <c r="I195" s="155">
        <v>14104.22</v>
      </c>
      <c r="J195" s="155">
        <v>5378.05</v>
      </c>
    </row>
    <row r="196" spans="1:10" x14ac:dyDescent="0.2">
      <c r="A196" s="144">
        <v>41005</v>
      </c>
      <c r="B196" s="145" t="s">
        <v>264</v>
      </c>
      <c r="C196" s="156">
        <v>149</v>
      </c>
      <c r="D196" s="155">
        <v>9419.6627106871583</v>
      </c>
      <c r="E196" s="155">
        <v>10700</v>
      </c>
      <c r="F196" s="156">
        <v>14</v>
      </c>
      <c r="G196" s="155">
        <v>27731</v>
      </c>
      <c r="H196" s="154">
        <v>12</v>
      </c>
      <c r="I196" s="155">
        <v>16963.759999999998</v>
      </c>
      <c r="J196" s="155">
        <v>8233.85</v>
      </c>
    </row>
    <row r="197" spans="1:10" x14ac:dyDescent="0.2">
      <c r="A197" s="144">
        <v>42111</v>
      </c>
      <c r="B197" s="145" t="s">
        <v>265</v>
      </c>
      <c r="C197" s="156">
        <v>148</v>
      </c>
      <c r="D197" s="155">
        <v>6167.9211121561229</v>
      </c>
      <c r="E197" s="155">
        <v>141537</v>
      </c>
      <c r="F197" s="156">
        <v>207</v>
      </c>
      <c r="G197" s="155">
        <v>163811</v>
      </c>
      <c r="H197" s="154">
        <v>134</v>
      </c>
      <c r="I197" s="155">
        <v>10630.67</v>
      </c>
      <c r="J197" s="155">
        <v>3443.73</v>
      </c>
    </row>
    <row r="198" spans="1:10" x14ac:dyDescent="0.2">
      <c r="A198" s="144">
        <v>42113</v>
      </c>
      <c r="B198" s="145" t="s">
        <v>266</v>
      </c>
      <c r="C198" s="156">
        <v>162</v>
      </c>
      <c r="D198" s="155">
        <v>5227.2305202557509</v>
      </c>
      <c r="E198" s="155">
        <v>49609</v>
      </c>
      <c r="F198" s="156">
        <v>51</v>
      </c>
      <c r="G198" s="155">
        <v>15447</v>
      </c>
      <c r="H198" s="154">
        <v>8</v>
      </c>
      <c r="I198" s="155">
        <v>10939.94</v>
      </c>
      <c r="J198" s="155">
        <v>7306.04</v>
      </c>
    </row>
    <row r="199" spans="1:10" x14ac:dyDescent="0.2">
      <c r="A199" s="144">
        <v>42117</v>
      </c>
      <c r="B199" s="145" t="s">
        <v>267</v>
      </c>
      <c r="C199" s="156">
        <v>144</v>
      </c>
      <c r="D199" s="155">
        <v>12451.200848937391</v>
      </c>
      <c r="E199" s="155">
        <v>14224</v>
      </c>
      <c r="F199" s="156">
        <v>41</v>
      </c>
      <c r="G199" s="155">
        <v>39395</v>
      </c>
      <c r="H199" s="154">
        <v>14</v>
      </c>
      <c r="I199" s="155">
        <v>17882.05</v>
      </c>
      <c r="J199" s="155">
        <v>6990.99</v>
      </c>
    </row>
    <row r="200" spans="1:10" x14ac:dyDescent="0.2">
      <c r="A200" s="144">
        <v>42118</v>
      </c>
      <c r="B200" s="145" t="s">
        <v>268</v>
      </c>
      <c r="C200" s="156">
        <v>157</v>
      </c>
      <c r="D200" s="155">
        <v>5920.4399182185289</v>
      </c>
      <c r="E200" s="155">
        <v>50101</v>
      </c>
      <c r="F200" s="156">
        <v>73.5</v>
      </c>
      <c r="G200" s="155">
        <v>49162</v>
      </c>
      <c r="H200" s="154">
        <v>13</v>
      </c>
      <c r="I200" s="155">
        <v>11017.95</v>
      </c>
      <c r="J200" s="155">
        <v>5337.09</v>
      </c>
    </row>
    <row r="201" spans="1:10" x14ac:dyDescent="0.2">
      <c r="A201" s="144">
        <v>42119</v>
      </c>
      <c r="B201" s="145" t="s">
        <v>269</v>
      </c>
      <c r="C201" s="156">
        <v>172</v>
      </c>
      <c r="D201" s="155">
        <v>3028.3881882730534</v>
      </c>
      <c r="E201" s="155">
        <v>52725</v>
      </c>
      <c r="F201" s="156">
        <v>50.5</v>
      </c>
      <c r="G201" s="155">
        <v>17337</v>
      </c>
      <c r="H201" s="154">
        <v>4</v>
      </c>
      <c r="I201" s="155">
        <v>13155.12</v>
      </c>
      <c r="J201" s="155">
        <v>10460.67</v>
      </c>
    </row>
    <row r="202" spans="1:10" x14ac:dyDescent="0.2">
      <c r="A202" s="144">
        <v>42121</v>
      </c>
      <c r="B202" s="145" t="s">
        <v>270</v>
      </c>
      <c r="C202" s="156">
        <v>146</v>
      </c>
      <c r="D202" s="155">
        <v>8601.8595196548031</v>
      </c>
      <c r="E202" s="155">
        <v>22033</v>
      </c>
      <c r="F202" s="156">
        <v>19</v>
      </c>
      <c r="G202" s="155">
        <v>24378</v>
      </c>
      <c r="H202" s="154">
        <v>13</v>
      </c>
      <c r="I202" s="155">
        <v>15557.69</v>
      </c>
      <c r="J202" s="155">
        <v>8765.2900000000009</v>
      </c>
    </row>
    <row r="203" spans="1:10" x14ac:dyDescent="0.2">
      <c r="A203" s="144">
        <v>42124</v>
      </c>
      <c r="B203" s="145" t="s">
        <v>271</v>
      </c>
      <c r="C203" s="156">
        <v>159</v>
      </c>
      <c r="D203" s="155">
        <v>4790.160926289067</v>
      </c>
      <c r="E203" s="155">
        <v>399819</v>
      </c>
      <c r="F203" s="156">
        <v>550</v>
      </c>
      <c r="G203" s="155">
        <v>478326</v>
      </c>
      <c r="H203" s="154">
        <v>268</v>
      </c>
      <c r="I203" s="155">
        <v>11651.55</v>
      </c>
      <c r="J203" s="155">
        <v>6317.64</v>
      </c>
    </row>
    <row r="204" spans="1:10" x14ac:dyDescent="0.2">
      <c r="A204" s="144">
        <v>43001</v>
      </c>
      <c r="B204" s="145" t="s">
        <v>272</v>
      </c>
      <c r="C204" s="156">
        <v>147</v>
      </c>
      <c r="D204" s="155">
        <v>6041.5178174394932</v>
      </c>
      <c r="E204" s="155">
        <v>309531</v>
      </c>
      <c r="F204" s="156">
        <v>508</v>
      </c>
      <c r="G204" s="155">
        <v>172116</v>
      </c>
      <c r="H204" s="154">
        <v>78</v>
      </c>
      <c r="I204" s="155">
        <v>9749.68</v>
      </c>
      <c r="J204" s="155">
        <v>3245.95</v>
      </c>
    </row>
    <row r="205" spans="1:10" x14ac:dyDescent="0.2">
      <c r="A205" s="144">
        <v>43002</v>
      </c>
      <c r="B205" s="145" t="s">
        <v>273</v>
      </c>
      <c r="C205" s="156">
        <v>159</v>
      </c>
      <c r="D205" s="155">
        <v>6471.3365833712878</v>
      </c>
      <c r="E205" s="155">
        <v>135849</v>
      </c>
      <c r="F205" s="156">
        <v>184.5</v>
      </c>
      <c r="G205" s="155">
        <v>71799</v>
      </c>
      <c r="H205" s="154">
        <v>37</v>
      </c>
      <c r="I205" s="155">
        <v>11515.03</v>
      </c>
      <c r="J205" s="155">
        <v>5434.58</v>
      </c>
    </row>
    <row r="206" spans="1:10" x14ac:dyDescent="0.2">
      <c r="A206" s="144">
        <v>43003</v>
      </c>
      <c r="B206" s="145" t="s">
        <v>274</v>
      </c>
      <c r="C206" s="156">
        <v>147</v>
      </c>
      <c r="D206" s="155">
        <v>5932.9485219781482</v>
      </c>
      <c r="E206" s="155">
        <v>81784</v>
      </c>
      <c r="F206" s="156">
        <v>298.5</v>
      </c>
      <c r="G206" s="155">
        <v>101231</v>
      </c>
      <c r="H206" s="154">
        <v>34</v>
      </c>
      <c r="I206" s="155">
        <v>9769.4500000000007</v>
      </c>
      <c r="J206" s="155">
        <v>3287.81</v>
      </c>
    </row>
    <row r="207" spans="1:10" x14ac:dyDescent="0.2">
      <c r="A207" s="144">
        <v>43004</v>
      </c>
      <c r="B207" s="145" t="s">
        <v>275</v>
      </c>
      <c r="C207" s="156">
        <v>157</v>
      </c>
      <c r="D207" s="155">
        <v>5229.1179693091599</v>
      </c>
      <c r="E207" s="155">
        <v>120585</v>
      </c>
      <c r="F207" s="156">
        <v>156.5</v>
      </c>
      <c r="G207" s="155">
        <v>64761</v>
      </c>
      <c r="H207" s="154">
        <v>36</v>
      </c>
      <c r="I207" s="155">
        <v>14299.28</v>
      </c>
      <c r="J207" s="155">
        <v>7254.58</v>
      </c>
    </row>
    <row r="208" spans="1:10" x14ac:dyDescent="0.2">
      <c r="A208" s="144">
        <v>44078</v>
      </c>
      <c r="B208" s="145" t="s">
        <v>276</v>
      </c>
      <c r="C208" s="156">
        <v>169</v>
      </c>
      <c r="D208" s="155">
        <v>7161.044846626849</v>
      </c>
      <c r="E208" s="155">
        <v>47478</v>
      </c>
      <c r="F208" s="156">
        <v>43.5</v>
      </c>
      <c r="G208" s="155">
        <v>27860</v>
      </c>
      <c r="H208" s="154">
        <v>9</v>
      </c>
      <c r="I208" s="155">
        <v>31098.1</v>
      </c>
      <c r="J208" s="155">
        <v>31460.84</v>
      </c>
    </row>
    <row r="209" spans="1:10" x14ac:dyDescent="0.2">
      <c r="A209" s="144">
        <v>44083</v>
      </c>
      <c r="B209" s="145" t="s">
        <v>277</v>
      </c>
      <c r="C209" s="156">
        <v>167</v>
      </c>
      <c r="D209" s="155">
        <v>4644.4351441580102</v>
      </c>
      <c r="E209" s="155">
        <v>124467</v>
      </c>
      <c r="F209" s="156">
        <v>165</v>
      </c>
      <c r="G209" s="155">
        <v>65950</v>
      </c>
      <c r="H209" s="154">
        <v>23</v>
      </c>
      <c r="I209" s="155">
        <v>12596.07</v>
      </c>
      <c r="J209" s="155">
        <v>9555.94</v>
      </c>
    </row>
    <row r="210" spans="1:10" x14ac:dyDescent="0.2">
      <c r="A210" s="144">
        <v>44084</v>
      </c>
      <c r="B210" s="145" t="s">
        <v>278</v>
      </c>
      <c r="C210" s="156">
        <v>167</v>
      </c>
      <c r="D210" s="155">
        <v>5827.8771791351173</v>
      </c>
      <c r="E210" s="155">
        <v>112106</v>
      </c>
      <c r="F210" s="156">
        <v>111.5</v>
      </c>
      <c r="G210" s="155">
        <v>61117</v>
      </c>
      <c r="H210" s="154">
        <v>26</v>
      </c>
      <c r="I210" s="155">
        <v>12272.46</v>
      </c>
      <c r="J210" s="155">
        <v>7844.88</v>
      </c>
    </row>
    <row r="211" spans="1:10" x14ac:dyDescent="0.2">
      <c r="A211" s="144">
        <v>45076</v>
      </c>
      <c r="B211" s="145" t="s">
        <v>279</v>
      </c>
      <c r="C211" s="156">
        <v>170</v>
      </c>
      <c r="D211" s="155">
        <v>6410.3188422975318</v>
      </c>
      <c r="E211" s="155">
        <v>105575</v>
      </c>
      <c r="F211" s="156">
        <v>161</v>
      </c>
      <c r="G211" s="155">
        <v>117764</v>
      </c>
      <c r="H211" s="154">
        <v>62</v>
      </c>
      <c r="I211" s="155">
        <v>10662.66</v>
      </c>
      <c r="J211" s="155">
        <v>4936.6000000000004</v>
      </c>
    </row>
    <row r="212" spans="1:10" x14ac:dyDescent="0.2">
      <c r="A212" s="144">
        <v>45077</v>
      </c>
      <c r="B212" s="145" t="s">
        <v>280</v>
      </c>
      <c r="C212" s="156">
        <v>150</v>
      </c>
      <c r="D212" s="155">
        <v>4965.5654689851872</v>
      </c>
      <c r="E212" s="155">
        <v>166654</v>
      </c>
      <c r="F212" s="156">
        <v>213</v>
      </c>
      <c r="G212" s="155">
        <v>159838</v>
      </c>
      <c r="H212" s="154">
        <v>81</v>
      </c>
      <c r="I212" s="155">
        <v>10117.040000000001</v>
      </c>
      <c r="J212" s="155">
        <v>5856.11</v>
      </c>
    </row>
    <row r="213" spans="1:10" x14ac:dyDescent="0.2">
      <c r="A213" s="144">
        <v>45078</v>
      </c>
      <c r="B213" s="145" t="s">
        <v>281</v>
      </c>
      <c r="C213" s="156">
        <v>162</v>
      </c>
      <c r="D213" s="155">
        <v>6948.4769852648305</v>
      </c>
      <c r="E213" s="155">
        <v>55669</v>
      </c>
      <c r="F213" s="156">
        <v>90.5</v>
      </c>
      <c r="G213" s="155">
        <v>93933</v>
      </c>
      <c r="H213" s="154">
        <v>64</v>
      </c>
      <c r="I213" s="155">
        <v>12324.39</v>
      </c>
      <c r="J213" s="155">
        <v>6345.97</v>
      </c>
    </row>
    <row r="214" spans="1:10" x14ac:dyDescent="0.2">
      <c r="A214" s="144">
        <v>46128</v>
      </c>
      <c r="B214" s="145" t="s">
        <v>282</v>
      </c>
      <c r="C214" s="156">
        <v>146</v>
      </c>
      <c r="D214" s="155">
        <v>6073.5108620482215</v>
      </c>
      <c r="E214" s="155">
        <v>95952</v>
      </c>
      <c r="F214" s="156">
        <v>109.5</v>
      </c>
      <c r="G214" s="155">
        <v>69813</v>
      </c>
      <c r="H214" s="154">
        <v>29</v>
      </c>
      <c r="I214" s="155">
        <v>11193.59</v>
      </c>
      <c r="J214" s="155">
        <v>4097</v>
      </c>
    </row>
    <row r="215" spans="1:10" x14ac:dyDescent="0.2">
      <c r="A215" s="144">
        <v>46130</v>
      </c>
      <c r="B215" s="145" t="s">
        <v>283</v>
      </c>
      <c r="C215" s="156">
        <v>153</v>
      </c>
      <c r="D215" s="155">
        <v>6574.5797721025765</v>
      </c>
      <c r="E215" s="155">
        <v>468331</v>
      </c>
      <c r="F215" s="156">
        <v>615.5</v>
      </c>
      <c r="G215" s="155">
        <v>366869</v>
      </c>
      <c r="H215" s="154">
        <v>213</v>
      </c>
      <c r="I215" s="155">
        <v>9665.43</v>
      </c>
      <c r="J215" s="155">
        <v>2695.44</v>
      </c>
    </row>
    <row r="216" spans="1:10" x14ac:dyDescent="0.2">
      <c r="A216" s="144">
        <v>46131</v>
      </c>
      <c r="B216" s="145" t="s">
        <v>284</v>
      </c>
      <c r="C216" s="156">
        <v>155</v>
      </c>
      <c r="D216" s="155">
        <v>7129.4875783505468</v>
      </c>
      <c r="E216" s="155">
        <v>418758</v>
      </c>
      <c r="F216" s="156">
        <v>659</v>
      </c>
      <c r="G216" s="155">
        <v>310618</v>
      </c>
      <c r="H216" s="154">
        <v>171</v>
      </c>
      <c r="I216" s="155">
        <v>10329.01</v>
      </c>
      <c r="J216" s="155">
        <v>2322.79</v>
      </c>
    </row>
    <row r="217" spans="1:10" x14ac:dyDescent="0.2">
      <c r="A217" s="144">
        <v>46132</v>
      </c>
      <c r="B217" s="145" t="s">
        <v>285</v>
      </c>
      <c r="C217" s="156">
        <v>146</v>
      </c>
      <c r="D217" s="155">
        <v>7015.4811182396888</v>
      </c>
      <c r="E217" s="155">
        <v>138061</v>
      </c>
      <c r="F217" s="156">
        <v>238</v>
      </c>
      <c r="G217" s="155">
        <v>118664</v>
      </c>
      <c r="H217" s="154">
        <v>52</v>
      </c>
      <c r="I217" s="155">
        <v>9549.7800000000007</v>
      </c>
      <c r="J217" s="155">
        <v>3104.18</v>
      </c>
    </row>
    <row r="218" spans="1:10" x14ac:dyDescent="0.2">
      <c r="A218" s="144">
        <v>46134</v>
      </c>
      <c r="B218" s="145" t="s">
        <v>286</v>
      </c>
      <c r="C218" s="156">
        <v>156</v>
      </c>
      <c r="D218" s="155">
        <v>6215.5531020658445</v>
      </c>
      <c r="E218" s="155">
        <v>581296</v>
      </c>
      <c r="F218" s="156">
        <v>1035</v>
      </c>
      <c r="G218" s="155">
        <v>530494</v>
      </c>
      <c r="H218" s="154">
        <v>438</v>
      </c>
      <c r="I218" s="155">
        <v>10589.95</v>
      </c>
      <c r="J218" s="155">
        <v>3969.94</v>
      </c>
    </row>
    <row r="219" spans="1:10" x14ac:dyDescent="0.2">
      <c r="A219" s="144">
        <v>46135</v>
      </c>
      <c r="B219" s="145" t="s">
        <v>287</v>
      </c>
      <c r="C219" s="156">
        <v>146</v>
      </c>
      <c r="D219" s="155">
        <v>6439.6617335076644</v>
      </c>
      <c r="E219" s="155">
        <v>102269</v>
      </c>
      <c r="F219" s="156">
        <v>176.5</v>
      </c>
      <c r="G219" s="155">
        <v>76972</v>
      </c>
      <c r="H219" s="154">
        <v>34</v>
      </c>
      <c r="I219" s="155">
        <v>10939.37</v>
      </c>
      <c r="J219" s="155">
        <v>3515.67</v>
      </c>
    </row>
    <row r="220" spans="1:10" x14ac:dyDescent="0.2">
      <c r="A220" s="144">
        <v>46137</v>
      </c>
      <c r="B220" s="145" t="s">
        <v>288</v>
      </c>
      <c r="C220" s="156">
        <v>146</v>
      </c>
      <c r="D220" s="155">
        <v>8310.1764377592935</v>
      </c>
      <c r="E220" s="155">
        <v>120088</v>
      </c>
      <c r="F220" s="156">
        <v>207.5</v>
      </c>
      <c r="G220" s="155">
        <v>69878</v>
      </c>
      <c r="H220" s="154">
        <v>44</v>
      </c>
      <c r="I220" s="155">
        <v>10859.33</v>
      </c>
      <c r="J220" s="155">
        <v>2968.42</v>
      </c>
    </row>
    <row r="221" spans="1:10" x14ac:dyDescent="0.2">
      <c r="A221" s="144">
        <v>46140</v>
      </c>
      <c r="B221" s="145" t="s">
        <v>289</v>
      </c>
      <c r="C221" s="156">
        <v>146</v>
      </c>
      <c r="D221" s="155">
        <v>6207.3192401606902</v>
      </c>
      <c r="E221" s="155">
        <v>266818</v>
      </c>
      <c r="F221" s="156">
        <v>388.5</v>
      </c>
      <c r="G221" s="155">
        <v>162398</v>
      </c>
      <c r="H221" s="154">
        <v>72</v>
      </c>
      <c r="I221" s="155">
        <v>10188.26</v>
      </c>
      <c r="J221" s="155">
        <v>3474.08</v>
      </c>
    </row>
    <row r="222" spans="1:10" x14ac:dyDescent="0.2">
      <c r="A222" s="144">
        <v>47060</v>
      </c>
      <c r="B222" s="145" t="s">
        <v>290</v>
      </c>
      <c r="C222" s="156">
        <v>152</v>
      </c>
      <c r="D222" s="155">
        <v>5659.4790305026572</v>
      </c>
      <c r="E222" s="155">
        <v>123970</v>
      </c>
      <c r="F222" s="156">
        <v>140</v>
      </c>
      <c r="G222" s="155">
        <v>91002</v>
      </c>
      <c r="H222" s="154">
        <v>60</v>
      </c>
      <c r="I222" s="155">
        <v>12595.51</v>
      </c>
      <c r="J222" s="155">
        <v>6431.33</v>
      </c>
    </row>
    <row r="223" spans="1:10" x14ac:dyDescent="0.2">
      <c r="A223" s="144">
        <v>47062</v>
      </c>
      <c r="B223" s="145" t="s">
        <v>291</v>
      </c>
      <c r="C223" s="156">
        <v>157</v>
      </c>
      <c r="D223" s="155">
        <v>6361.1992418732189</v>
      </c>
      <c r="E223" s="155">
        <v>216194</v>
      </c>
      <c r="F223" s="156">
        <v>489</v>
      </c>
      <c r="G223" s="155">
        <v>275157</v>
      </c>
      <c r="H223" s="154">
        <v>185</v>
      </c>
      <c r="I223" s="155">
        <v>11083.36</v>
      </c>
      <c r="J223" s="155">
        <v>3612.29</v>
      </c>
    </row>
    <row r="224" spans="1:10" x14ac:dyDescent="0.2">
      <c r="A224" s="144">
        <v>47064</v>
      </c>
      <c r="B224" s="145" t="s">
        <v>292</v>
      </c>
      <c r="C224" s="156">
        <v>148</v>
      </c>
      <c r="D224" s="155">
        <v>10366.486615495809</v>
      </c>
      <c r="E224" s="155">
        <v>94789</v>
      </c>
      <c r="F224" s="156">
        <v>114.5</v>
      </c>
      <c r="G224" s="155">
        <v>38405</v>
      </c>
      <c r="H224" s="154">
        <v>20</v>
      </c>
      <c r="I224" s="155">
        <v>10888.9</v>
      </c>
      <c r="J224" s="155">
        <v>3933.33</v>
      </c>
    </row>
    <row r="225" spans="1:10" x14ac:dyDescent="0.2">
      <c r="A225" s="144">
        <v>47065</v>
      </c>
      <c r="B225" s="145" t="s">
        <v>293</v>
      </c>
      <c r="C225" s="156">
        <v>142</v>
      </c>
      <c r="D225" s="155">
        <v>3205.1550167555101</v>
      </c>
      <c r="E225" s="155">
        <v>181627</v>
      </c>
      <c r="F225" s="156">
        <v>204</v>
      </c>
      <c r="G225" s="155">
        <v>101190</v>
      </c>
      <c r="H225" s="154">
        <v>56</v>
      </c>
      <c r="I225" s="155">
        <v>12068.03</v>
      </c>
      <c r="J225" s="155">
        <v>7537.56</v>
      </c>
    </row>
    <row r="226" spans="1:10" x14ac:dyDescent="0.2">
      <c r="A226" s="144">
        <v>48066</v>
      </c>
      <c r="B226" s="145" t="s">
        <v>294</v>
      </c>
      <c r="C226" s="156">
        <v>169</v>
      </c>
      <c r="D226" s="155">
        <v>7016.2816894380567</v>
      </c>
      <c r="E226" s="155">
        <v>1980982</v>
      </c>
      <c r="F226" s="156">
        <v>2694</v>
      </c>
      <c r="G226" s="155">
        <v>1175902</v>
      </c>
      <c r="H226" s="154">
        <v>679</v>
      </c>
      <c r="I226" s="155">
        <v>10986.97</v>
      </c>
      <c r="J226" s="155">
        <v>5759.87</v>
      </c>
    </row>
    <row r="227" spans="1:10" x14ac:dyDescent="0.2">
      <c r="A227" s="144">
        <v>48068</v>
      </c>
      <c r="B227" s="145" t="s">
        <v>295</v>
      </c>
      <c r="C227" s="156">
        <v>169</v>
      </c>
      <c r="D227" s="155">
        <v>5319.6951673274498</v>
      </c>
      <c r="E227" s="155">
        <v>4360351</v>
      </c>
      <c r="F227" s="156">
        <v>5940</v>
      </c>
      <c r="G227" s="155">
        <v>2914803</v>
      </c>
      <c r="H227" s="154">
        <v>1836</v>
      </c>
      <c r="I227" s="155">
        <v>11541.72</v>
      </c>
      <c r="J227" s="155">
        <v>8030.4</v>
      </c>
    </row>
    <row r="228" spans="1:10" x14ac:dyDescent="0.2">
      <c r="A228" s="144">
        <v>48069</v>
      </c>
      <c r="B228" s="145" t="s">
        <v>296</v>
      </c>
      <c r="C228" s="156">
        <v>169</v>
      </c>
      <c r="D228" s="155">
        <v>6765.2455581773202</v>
      </c>
      <c r="E228" s="155">
        <v>1492074</v>
      </c>
      <c r="F228" s="156">
        <v>2242.5</v>
      </c>
      <c r="G228" s="155">
        <v>765444</v>
      </c>
      <c r="H228" s="154">
        <v>621</v>
      </c>
      <c r="I228" s="155">
        <v>10442.51</v>
      </c>
      <c r="J228" s="155">
        <v>5575.11</v>
      </c>
    </row>
    <row r="229" spans="1:10" x14ac:dyDescent="0.2">
      <c r="A229" s="144">
        <v>48070</v>
      </c>
      <c r="B229" s="145" t="s">
        <v>297</v>
      </c>
      <c r="C229" s="156">
        <v>161</v>
      </c>
      <c r="D229" s="155">
        <v>6144.0915811185596</v>
      </c>
      <c r="E229" s="155">
        <v>640000</v>
      </c>
      <c r="F229" s="156">
        <v>908.5</v>
      </c>
      <c r="G229" s="155">
        <v>419792</v>
      </c>
      <c r="H229" s="154">
        <v>275</v>
      </c>
      <c r="I229" s="155">
        <v>10518.77</v>
      </c>
      <c r="J229" s="155">
        <v>5561.62</v>
      </c>
    </row>
    <row r="230" spans="1:10" x14ac:dyDescent="0.2">
      <c r="A230" s="144">
        <v>48071</v>
      </c>
      <c r="B230" s="145" t="s">
        <v>298</v>
      </c>
      <c r="C230" s="156">
        <v>169</v>
      </c>
      <c r="D230" s="155">
        <v>5591.2444452838117</v>
      </c>
      <c r="E230" s="155">
        <v>5757819</v>
      </c>
      <c r="F230" s="156">
        <v>8937</v>
      </c>
      <c r="G230" s="155">
        <v>3636555</v>
      </c>
      <c r="H230" s="154">
        <v>1909</v>
      </c>
      <c r="I230" s="155">
        <v>13160.28</v>
      </c>
      <c r="J230" s="155">
        <v>9259.43</v>
      </c>
    </row>
    <row r="231" spans="1:10" x14ac:dyDescent="0.2">
      <c r="A231" s="144">
        <v>48072</v>
      </c>
      <c r="B231" s="145" t="s">
        <v>299</v>
      </c>
      <c r="C231" s="156">
        <v>167</v>
      </c>
      <c r="D231" s="155">
        <v>8286.3316424577752</v>
      </c>
      <c r="E231" s="155">
        <v>2532545</v>
      </c>
      <c r="F231" s="156">
        <v>2578</v>
      </c>
      <c r="G231" s="155">
        <v>1583551</v>
      </c>
      <c r="H231" s="154">
        <v>793</v>
      </c>
      <c r="I231" s="155">
        <v>13994.72</v>
      </c>
      <c r="J231" s="155">
        <v>7377.18</v>
      </c>
    </row>
    <row r="232" spans="1:10" x14ac:dyDescent="0.2">
      <c r="A232" s="144">
        <v>48073</v>
      </c>
      <c r="B232" s="145" t="s">
        <v>300</v>
      </c>
      <c r="C232" s="156">
        <v>165</v>
      </c>
      <c r="D232" s="155">
        <v>6959.0089800955211</v>
      </c>
      <c r="E232" s="155">
        <v>3231731</v>
      </c>
      <c r="F232" s="156">
        <v>3868</v>
      </c>
      <c r="G232" s="155">
        <v>2254468</v>
      </c>
      <c r="H232" s="154">
        <v>1378</v>
      </c>
      <c r="I232" s="155">
        <v>13506.35</v>
      </c>
      <c r="J232" s="155">
        <v>7817.87</v>
      </c>
    </row>
    <row r="233" spans="1:10" x14ac:dyDescent="0.2">
      <c r="A233" s="144">
        <v>48074</v>
      </c>
      <c r="B233" s="145" t="s">
        <v>301</v>
      </c>
      <c r="C233" s="156">
        <v>169</v>
      </c>
      <c r="D233" s="155">
        <v>6812.7387348820894</v>
      </c>
      <c r="E233" s="155">
        <v>1361477</v>
      </c>
      <c r="F233" s="156">
        <v>1724</v>
      </c>
      <c r="G233" s="155">
        <v>1092284</v>
      </c>
      <c r="H233" s="154">
        <v>524</v>
      </c>
      <c r="I233" s="155">
        <v>14712.27</v>
      </c>
      <c r="J233" s="155">
        <v>12792.04</v>
      </c>
    </row>
    <row r="234" spans="1:10" x14ac:dyDescent="0.2">
      <c r="A234" s="144">
        <v>48075</v>
      </c>
      <c r="B234" s="145" t="s">
        <v>302</v>
      </c>
      <c r="C234" s="156">
        <v>156</v>
      </c>
      <c r="D234" s="155">
        <v>6196.2717980505386</v>
      </c>
      <c r="E234" s="155">
        <v>258027</v>
      </c>
      <c r="F234" s="156">
        <v>220</v>
      </c>
      <c r="G234" s="155">
        <v>145468</v>
      </c>
      <c r="H234" s="154">
        <v>61</v>
      </c>
      <c r="I234" s="155">
        <v>10444.16</v>
      </c>
      <c r="J234" s="155">
        <v>7480.32</v>
      </c>
    </row>
    <row r="235" spans="1:10" x14ac:dyDescent="0.2">
      <c r="A235" s="144">
        <v>48077</v>
      </c>
      <c r="B235" s="145" t="s">
        <v>303</v>
      </c>
      <c r="C235" s="156">
        <v>165</v>
      </c>
      <c r="D235" s="155">
        <v>7551.8405392032264</v>
      </c>
      <c r="E235" s="155">
        <v>5087435</v>
      </c>
      <c r="F235" s="156">
        <v>6986.5</v>
      </c>
      <c r="G235" s="155">
        <v>3703864</v>
      </c>
      <c r="H235" s="154">
        <v>1613</v>
      </c>
      <c r="I235" s="155">
        <v>10156.370000000001</v>
      </c>
      <c r="J235" s="155">
        <v>5766.17</v>
      </c>
    </row>
    <row r="236" spans="1:10" x14ac:dyDescent="0.2">
      <c r="A236" s="144">
        <v>48078</v>
      </c>
      <c r="B236" s="145" t="s">
        <v>304</v>
      </c>
      <c r="C236" s="156">
        <v>167</v>
      </c>
      <c r="D236" s="155">
        <v>1889.246285567235</v>
      </c>
      <c r="E236" s="155">
        <v>8034636</v>
      </c>
      <c r="F236" s="156">
        <v>7297</v>
      </c>
      <c r="G236" s="155">
        <v>4274026</v>
      </c>
      <c r="H236" s="154">
        <v>1718</v>
      </c>
      <c r="I236" s="155">
        <v>34674.47</v>
      </c>
      <c r="J236" s="155">
        <v>4697.7449520425416</v>
      </c>
    </row>
    <row r="237" spans="1:10" x14ac:dyDescent="0.2">
      <c r="A237" s="144">
        <v>48080</v>
      </c>
      <c r="B237" s="145" t="s">
        <v>305</v>
      </c>
      <c r="C237" s="156">
        <v>165</v>
      </c>
      <c r="D237" s="155">
        <v>3907.6255035633176</v>
      </c>
      <c r="E237" s="155">
        <v>999892</v>
      </c>
      <c r="F237" s="156">
        <v>1285</v>
      </c>
      <c r="G237" s="155">
        <v>876881</v>
      </c>
      <c r="H237" s="154">
        <v>351</v>
      </c>
      <c r="I237" s="155">
        <v>17033.12</v>
      </c>
      <c r="J237" s="155">
        <v>14379.77</v>
      </c>
    </row>
    <row r="238" spans="1:10" x14ac:dyDescent="0.2">
      <c r="A238" s="144">
        <v>48901</v>
      </c>
      <c r="B238" s="145" t="s">
        <v>306</v>
      </c>
      <c r="C238" s="156">
        <v>161</v>
      </c>
      <c r="D238" s="155">
        <v>12546.563960925554</v>
      </c>
      <c r="E238" s="155">
        <v>294336</v>
      </c>
      <c r="F238" s="156">
        <v>487.5</v>
      </c>
      <c r="G238" s="155">
        <v>206996</v>
      </c>
      <c r="H238" s="154">
        <v>45</v>
      </c>
      <c r="I238" s="155">
        <v>13776.24</v>
      </c>
      <c r="J238" s="155">
        <v>0</v>
      </c>
    </row>
    <row r="239" spans="1:10" x14ac:dyDescent="0.2">
      <c r="A239" s="144">
        <v>48902</v>
      </c>
      <c r="B239" s="145" t="s">
        <v>706</v>
      </c>
      <c r="C239" s="156">
        <v>163</v>
      </c>
      <c r="D239" s="155">
        <v>17721.327771639313</v>
      </c>
      <c r="E239" s="155">
        <v>807901</v>
      </c>
      <c r="F239" s="156">
        <v>986</v>
      </c>
      <c r="G239" s="155">
        <v>280722</v>
      </c>
      <c r="H239" s="154">
        <v>115</v>
      </c>
      <c r="I239" s="155">
        <v>14660.18</v>
      </c>
      <c r="J239" s="155">
        <v>0</v>
      </c>
    </row>
    <row r="240" spans="1:10" x14ac:dyDescent="0.2">
      <c r="A240" s="144">
        <v>48904</v>
      </c>
      <c r="B240" s="145" t="s">
        <v>307</v>
      </c>
      <c r="C240" s="156">
        <v>159</v>
      </c>
      <c r="D240" s="155">
        <v>14472.30298297226</v>
      </c>
      <c r="E240" s="155">
        <v>513278</v>
      </c>
      <c r="F240" s="156">
        <v>838</v>
      </c>
      <c r="G240" s="155">
        <v>272137</v>
      </c>
      <c r="H240" s="154">
        <v>124</v>
      </c>
      <c r="I240" s="155">
        <v>18495.91</v>
      </c>
      <c r="J240" s="155">
        <v>0</v>
      </c>
    </row>
    <row r="241" spans="1:10" x14ac:dyDescent="0.2">
      <c r="A241" s="144">
        <v>48905</v>
      </c>
      <c r="B241" s="145" t="s">
        <v>714</v>
      </c>
      <c r="C241" s="156">
        <v>159</v>
      </c>
      <c r="D241" s="155">
        <v>13363.062087133965</v>
      </c>
      <c r="E241" s="155">
        <v>102791</v>
      </c>
      <c r="F241" s="156">
        <v>142</v>
      </c>
      <c r="G241" s="155">
        <v>57293</v>
      </c>
      <c r="H241" s="154">
        <v>26</v>
      </c>
      <c r="I241" s="155">
        <v>18660.09</v>
      </c>
      <c r="J241" s="155">
        <v>0</v>
      </c>
    </row>
    <row r="242" spans="1:10" x14ac:dyDescent="0.2">
      <c r="A242" s="144">
        <v>48909</v>
      </c>
      <c r="B242" s="145" t="s">
        <v>308</v>
      </c>
      <c r="C242" s="156">
        <v>161</v>
      </c>
      <c r="D242" s="155">
        <v>17016.933531598443</v>
      </c>
      <c r="E242" s="155">
        <v>268059</v>
      </c>
      <c r="F242" s="156">
        <v>236.5</v>
      </c>
      <c r="G242" s="155">
        <v>116783</v>
      </c>
      <c r="H242" s="154">
        <v>37</v>
      </c>
      <c r="I242" s="155">
        <v>12222.4</v>
      </c>
      <c r="J242" s="155">
        <v>0</v>
      </c>
    </row>
    <row r="243" spans="1:10" x14ac:dyDescent="0.2">
      <c r="A243" s="144">
        <v>48910</v>
      </c>
      <c r="B243" s="145" t="s">
        <v>309</v>
      </c>
      <c r="C243" s="156">
        <v>167</v>
      </c>
      <c r="D243" s="155">
        <v>15057.866608518536</v>
      </c>
      <c r="E243" s="155">
        <v>147336</v>
      </c>
      <c r="F243" s="156">
        <v>163.5</v>
      </c>
      <c r="G243" s="155">
        <v>86589</v>
      </c>
      <c r="H243" s="154">
        <v>39</v>
      </c>
      <c r="I243" s="155">
        <v>16736.18</v>
      </c>
      <c r="J243" s="155">
        <v>0</v>
      </c>
    </row>
    <row r="244" spans="1:10" x14ac:dyDescent="0.2">
      <c r="A244" s="144">
        <v>48912</v>
      </c>
      <c r="B244" s="145" t="s">
        <v>707</v>
      </c>
      <c r="C244" s="156">
        <v>165</v>
      </c>
      <c r="D244" s="155">
        <v>17320.971058201278</v>
      </c>
      <c r="E244" s="155">
        <v>331507</v>
      </c>
      <c r="F244" s="156">
        <v>630</v>
      </c>
      <c r="G244" s="155">
        <v>140637</v>
      </c>
      <c r="H244" s="154">
        <v>56</v>
      </c>
      <c r="I244" s="155">
        <v>16705.849999999999</v>
      </c>
      <c r="J244" s="155">
        <v>0</v>
      </c>
    </row>
    <row r="245" spans="1:10" x14ac:dyDescent="0.2">
      <c r="A245" s="144">
        <v>48913</v>
      </c>
      <c r="B245" s="145" t="s">
        <v>310</v>
      </c>
      <c r="C245" s="156">
        <v>159</v>
      </c>
      <c r="D245" s="155">
        <v>15151.148674102569</v>
      </c>
      <c r="E245" s="155">
        <v>101541</v>
      </c>
      <c r="F245" s="156">
        <v>122.5</v>
      </c>
      <c r="G245" s="155">
        <v>33343</v>
      </c>
      <c r="H245" s="154">
        <v>14</v>
      </c>
      <c r="I245" s="155">
        <v>28756.25</v>
      </c>
      <c r="J245" s="155">
        <v>0</v>
      </c>
    </row>
    <row r="246" spans="1:10" x14ac:dyDescent="0.2">
      <c r="A246" s="144">
        <v>48914</v>
      </c>
      <c r="B246" s="145" t="s">
        <v>311</v>
      </c>
      <c r="C246" s="156">
        <v>162</v>
      </c>
      <c r="D246" s="155">
        <v>11265.93228203211</v>
      </c>
      <c r="E246" s="155">
        <v>349161</v>
      </c>
      <c r="F246" s="156">
        <v>393</v>
      </c>
      <c r="G246" s="155">
        <v>257897</v>
      </c>
      <c r="H246" s="154">
        <v>96</v>
      </c>
      <c r="I246" s="155">
        <v>9738.0499999999993</v>
      </c>
      <c r="J246" s="155">
        <v>0</v>
      </c>
    </row>
    <row r="247" spans="1:10" x14ac:dyDescent="0.2">
      <c r="A247" s="144">
        <v>48915</v>
      </c>
      <c r="B247" s="145" t="s">
        <v>312</v>
      </c>
      <c r="C247" s="156">
        <v>168</v>
      </c>
      <c r="D247" s="155">
        <v>17083.647670501115</v>
      </c>
      <c r="E247" s="155">
        <v>0</v>
      </c>
      <c r="F247" s="156">
        <v>0</v>
      </c>
      <c r="G247" s="155">
        <v>82800</v>
      </c>
      <c r="H247" s="154">
        <v>29</v>
      </c>
      <c r="I247" s="155">
        <v>12598.45</v>
      </c>
      <c r="J247" s="155">
        <v>0</v>
      </c>
    </row>
    <row r="248" spans="1:10" x14ac:dyDescent="0.2">
      <c r="A248" s="144">
        <v>48916</v>
      </c>
      <c r="B248" s="145" t="s">
        <v>715</v>
      </c>
      <c r="C248" s="156">
        <v>167</v>
      </c>
      <c r="D248" s="155">
        <v>14089.899139664874</v>
      </c>
      <c r="E248" s="155">
        <v>65756</v>
      </c>
      <c r="F248" s="156">
        <v>35.5</v>
      </c>
      <c r="G248" s="155">
        <v>232983</v>
      </c>
      <c r="H248" s="154">
        <v>139</v>
      </c>
      <c r="I248" s="155">
        <v>13368.61</v>
      </c>
      <c r="J248" s="155">
        <v>0</v>
      </c>
    </row>
    <row r="249" spans="1:10" x14ac:dyDescent="0.2">
      <c r="A249" s="144">
        <v>48918</v>
      </c>
      <c r="B249" s="145" t="s">
        <v>716</v>
      </c>
      <c r="C249" s="156">
        <v>162</v>
      </c>
      <c r="D249" s="155">
        <v>13911.48143283358</v>
      </c>
      <c r="E249" s="155">
        <v>311921</v>
      </c>
      <c r="F249" s="156">
        <v>309</v>
      </c>
      <c r="G249" s="155">
        <v>204871</v>
      </c>
      <c r="H249" s="154">
        <v>70</v>
      </c>
      <c r="I249" s="155">
        <v>12860.18</v>
      </c>
      <c r="J249" s="155">
        <v>0</v>
      </c>
    </row>
    <row r="250" spans="1:10" x14ac:dyDescent="0.2">
      <c r="A250" s="144">
        <v>48922</v>
      </c>
      <c r="B250" s="145" t="s">
        <v>313</v>
      </c>
      <c r="C250" s="156">
        <v>172</v>
      </c>
      <c r="D250" s="155">
        <v>16495.677188505775</v>
      </c>
      <c r="E250" s="155">
        <v>593942</v>
      </c>
      <c r="F250" s="156">
        <v>1277</v>
      </c>
      <c r="G250" s="155">
        <v>317364</v>
      </c>
      <c r="H250" s="154">
        <v>128</v>
      </c>
      <c r="I250" s="155">
        <v>13546.08</v>
      </c>
      <c r="J250" s="155">
        <v>0</v>
      </c>
    </row>
    <row r="251" spans="1:10" x14ac:dyDescent="0.2">
      <c r="A251" s="144">
        <v>48923</v>
      </c>
      <c r="B251" s="145" t="s">
        <v>314</v>
      </c>
      <c r="C251" s="156">
        <v>168</v>
      </c>
      <c r="D251" s="155">
        <v>14401.650650543621</v>
      </c>
      <c r="E251" s="155">
        <v>0</v>
      </c>
      <c r="F251" s="156">
        <v>0</v>
      </c>
      <c r="G251" s="155">
        <v>49867</v>
      </c>
      <c r="H251" s="154">
        <v>21</v>
      </c>
      <c r="I251" s="155">
        <v>17178.900000000001</v>
      </c>
      <c r="J251" s="155">
        <v>0</v>
      </c>
    </row>
    <row r="252" spans="1:10" x14ac:dyDescent="0.2">
      <c r="A252" s="144">
        <v>48924</v>
      </c>
      <c r="B252" s="145" t="s">
        <v>621</v>
      </c>
      <c r="C252" s="156">
        <v>168</v>
      </c>
      <c r="D252" s="155">
        <v>16103.236641663638</v>
      </c>
      <c r="E252" s="155">
        <v>524586</v>
      </c>
      <c r="F252" s="156">
        <v>920</v>
      </c>
      <c r="G252" s="155">
        <v>204080</v>
      </c>
      <c r="H252" s="154">
        <v>81</v>
      </c>
      <c r="I252" s="155">
        <v>15513.19</v>
      </c>
      <c r="J252" s="155">
        <v>0</v>
      </c>
    </row>
    <row r="253" spans="1:10" x14ac:dyDescent="0.2">
      <c r="A253" s="144">
        <v>48925</v>
      </c>
      <c r="B253" s="145" t="s">
        <v>622</v>
      </c>
      <c r="C253" s="156">
        <v>158</v>
      </c>
      <c r="D253" s="155">
        <v>17267.611720796878</v>
      </c>
      <c r="E253" s="155">
        <v>66537</v>
      </c>
      <c r="F253" s="156">
        <v>91</v>
      </c>
      <c r="G253" s="155">
        <v>24387</v>
      </c>
      <c r="H253" s="154">
        <v>11</v>
      </c>
      <c r="I253" s="155">
        <v>16256.59</v>
      </c>
      <c r="J253" s="155">
        <v>0</v>
      </c>
    </row>
    <row r="254" spans="1:10" x14ac:dyDescent="0.2">
      <c r="A254" s="144">
        <v>48926</v>
      </c>
      <c r="B254" s="145" t="s">
        <v>623</v>
      </c>
      <c r="C254" s="156">
        <v>153</v>
      </c>
      <c r="D254" s="155">
        <v>12272.447517791976</v>
      </c>
      <c r="E254" s="155">
        <v>496703</v>
      </c>
      <c r="F254" s="156">
        <v>798</v>
      </c>
      <c r="G254" s="155">
        <v>198893</v>
      </c>
      <c r="H254" s="154">
        <v>138</v>
      </c>
      <c r="I254" s="155">
        <v>13158.79</v>
      </c>
      <c r="J254" s="155">
        <v>0</v>
      </c>
    </row>
    <row r="255" spans="1:10" x14ac:dyDescent="0.2">
      <c r="A255" s="144">
        <v>48927</v>
      </c>
      <c r="B255" s="145" t="s">
        <v>624</v>
      </c>
      <c r="C255" s="156">
        <v>161</v>
      </c>
      <c r="D255" s="155">
        <v>13203.121558629637</v>
      </c>
      <c r="E255" s="155">
        <v>124889</v>
      </c>
      <c r="F255" s="156">
        <v>10</v>
      </c>
      <c r="G255" s="155">
        <v>55172</v>
      </c>
      <c r="H255" s="154">
        <v>20</v>
      </c>
      <c r="I255" s="155">
        <v>16268.72</v>
      </c>
      <c r="J255" s="155">
        <v>0</v>
      </c>
    </row>
    <row r="256" spans="1:10" x14ac:dyDescent="0.2">
      <c r="A256" s="144">
        <v>48928</v>
      </c>
      <c r="B256" s="147" t="s">
        <v>672</v>
      </c>
      <c r="C256" s="156">
        <v>158</v>
      </c>
      <c r="D256" s="155">
        <v>15332.449775124127</v>
      </c>
      <c r="E256" s="155">
        <v>0</v>
      </c>
      <c r="F256" s="156">
        <v>0</v>
      </c>
      <c r="G256" s="155">
        <v>132423</v>
      </c>
      <c r="H256" s="154">
        <v>59</v>
      </c>
      <c r="I256" s="155">
        <v>12743.63</v>
      </c>
      <c r="J256" s="155">
        <v>0</v>
      </c>
    </row>
    <row r="257" spans="1:10" x14ac:dyDescent="0.2">
      <c r="A257" s="144">
        <v>48929</v>
      </c>
      <c r="B257" s="188" t="s">
        <v>726</v>
      </c>
      <c r="C257" s="189">
        <v>167</v>
      </c>
      <c r="D257" s="190">
        <v>16538.65469023677</v>
      </c>
      <c r="E257" s="190">
        <v>157078</v>
      </c>
      <c r="F257" s="190">
        <v>164</v>
      </c>
      <c r="G257" s="185">
        <v>38572</v>
      </c>
      <c r="H257" s="191">
        <v>20</v>
      </c>
      <c r="I257" s="192">
        <v>24799.15</v>
      </c>
      <c r="J257" s="190">
        <v>0</v>
      </c>
    </row>
    <row r="258" spans="1:10" x14ac:dyDescent="0.2">
      <c r="A258" s="144">
        <v>49132</v>
      </c>
      <c r="B258" s="145" t="s">
        <v>315</v>
      </c>
      <c r="C258" s="156">
        <v>171</v>
      </c>
      <c r="D258" s="155">
        <v>5601.6587072808779</v>
      </c>
      <c r="E258" s="155">
        <v>1042875</v>
      </c>
      <c r="F258" s="156">
        <v>2239</v>
      </c>
      <c r="G258" s="155">
        <v>716313</v>
      </c>
      <c r="H258" s="154">
        <v>393</v>
      </c>
      <c r="I258" s="155">
        <v>9343.7999999999993</v>
      </c>
      <c r="J258" s="155">
        <v>4077.65</v>
      </c>
    </row>
    <row r="259" spans="1:10" x14ac:dyDescent="0.2">
      <c r="A259" s="144">
        <v>49135</v>
      </c>
      <c r="B259" s="145" t="s">
        <v>316</v>
      </c>
      <c r="C259" s="156">
        <v>162</v>
      </c>
      <c r="D259" s="155">
        <v>6654.1023381146188</v>
      </c>
      <c r="E259" s="155">
        <v>78227</v>
      </c>
      <c r="F259" s="156">
        <v>92</v>
      </c>
      <c r="G259" s="155">
        <v>45865</v>
      </c>
      <c r="H259" s="154">
        <v>12</v>
      </c>
      <c r="I259" s="155">
        <v>10642.82</v>
      </c>
      <c r="J259" s="155">
        <v>5386.74</v>
      </c>
    </row>
    <row r="260" spans="1:10" x14ac:dyDescent="0.2">
      <c r="A260" s="144">
        <v>49137</v>
      </c>
      <c r="B260" s="145" t="s">
        <v>317</v>
      </c>
      <c r="C260" s="156">
        <v>146</v>
      </c>
      <c r="D260" s="155">
        <v>5966.2545022944041</v>
      </c>
      <c r="E260" s="155">
        <v>144217</v>
      </c>
      <c r="F260" s="156">
        <v>221.5</v>
      </c>
      <c r="G260" s="155">
        <v>121262</v>
      </c>
      <c r="H260" s="154">
        <v>59</v>
      </c>
      <c r="I260" s="155">
        <v>9924.1299999999992</v>
      </c>
      <c r="J260" s="155">
        <v>4562.1000000000004</v>
      </c>
    </row>
    <row r="261" spans="1:10" x14ac:dyDescent="0.2">
      <c r="A261" s="144">
        <v>49140</v>
      </c>
      <c r="B261" s="145" t="s">
        <v>318</v>
      </c>
      <c r="C261" s="156">
        <v>144</v>
      </c>
      <c r="D261" s="155">
        <v>7452.5166980412005</v>
      </c>
      <c r="E261" s="155">
        <v>212160</v>
      </c>
      <c r="F261" s="156">
        <v>404.5</v>
      </c>
      <c r="G261" s="155">
        <v>172257</v>
      </c>
      <c r="H261" s="154">
        <v>83</v>
      </c>
      <c r="I261" s="155">
        <v>8938.41</v>
      </c>
      <c r="J261" s="155">
        <v>2249.63</v>
      </c>
    </row>
    <row r="262" spans="1:10" x14ac:dyDescent="0.2">
      <c r="A262" s="144">
        <v>49142</v>
      </c>
      <c r="B262" s="145" t="s">
        <v>319</v>
      </c>
      <c r="C262" s="156">
        <v>173</v>
      </c>
      <c r="D262" s="155">
        <v>7724.6328384122635</v>
      </c>
      <c r="E262" s="155">
        <v>941024</v>
      </c>
      <c r="F262" s="156">
        <v>1717.5</v>
      </c>
      <c r="G262" s="155">
        <v>1074424</v>
      </c>
      <c r="H262" s="154">
        <v>635</v>
      </c>
      <c r="I262" s="155">
        <v>11006.5</v>
      </c>
      <c r="J262" s="155">
        <v>3297.79</v>
      </c>
    </row>
    <row r="263" spans="1:10" x14ac:dyDescent="0.2">
      <c r="A263" s="144">
        <v>49144</v>
      </c>
      <c r="B263" s="145" t="s">
        <v>320</v>
      </c>
      <c r="C263" s="156">
        <v>171</v>
      </c>
      <c r="D263" s="155">
        <v>6688.2794029465604</v>
      </c>
      <c r="E263" s="155">
        <v>764155</v>
      </c>
      <c r="F263" s="156">
        <v>1369</v>
      </c>
      <c r="G263" s="155">
        <v>927200</v>
      </c>
      <c r="H263" s="154">
        <v>683</v>
      </c>
      <c r="I263" s="155">
        <v>8773.49</v>
      </c>
      <c r="J263" s="155">
        <v>2710.62</v>
      </c>
    </row>
    <row r="264" spans="1:10" x14ac:dyDescent="0.2">
      <c r="A264" s="144">
        <v>49148</v>
      </c>
      <c r="B264" s="145" t="s">
        <v>321</v>
      </c>
      <c r="C264" s="156">
        <v>170</v>
      </c>
      <c r="D264" s="155">
        <v>5012.0483552733212</v>
      </c>
      <c r="E264" s="155">
        <v>1659360</v>
      </c>
      <c r="F264" s="156">
        <v>2146.5</v>
      </c>
      <c r="G264" s="155">
        <v>1936518</v>
      </c>
      <c r="H264" s="154">
        <v>1279</v>
      </c>
      <c r="I264" s="155">
        <v>8891.58</v>
      </c>
      <c r="J264" s="155">
        <v>6288.04</v>
      </c>
    </row>
    <row r="265" spans="1:10" x14ac:dyDescent="0.2">
      <c r="A265" s="144">
        <v>50001</v>
      </c>
      <c r="B265" s="145" t="s">
        <v>322</v>
      </c>
      <c r="C265" s="156">
        <v>169</v>
      </c>
      <c r="D265" s="155">
        <v>5893.4311865736399</v>
      </c>
      <c r="E265" s="155">
        <v>3177438</v>
      </c>
      <c r="F265" s="156">
        <v>3542</v>
      </c>
      <c r="G265" s="155">
        <v>1638457</v>
      </c>
      <c r="H265" s="154">
        <v>800</v>
      </c>
      <c r="I265" s="155">
        <v>10860.66</v>
      </c>
      <c r="J265" s="155">
        <v>6284.71</v>
      </c>
    </row>
    <row r="266" spans="1:10" x14ac:dyDescent="0.2">
      <c r="A266" s="144">
        <v>50002</v>
      </c>
      <c r="B266" s="145" t="s">
        <v>323</v>
      </c>
      <c r="C266" s="156">
        <v>145</v>
      </c>
      <c r="D266" s="155">
        <v>6676.9114985283322</v>
      </c>
      <c r="E266" s="155">
        <v>258610</v>
      </c>
      <c r="F266" s="156">
        <v>373.5</v>
      </c>
      <c r="G266" s="155">
        <v>167097</v>
      </c>
      <c r="H266" s="154">
        <v>360</v>
      </c>
      <c r="I266" s="155">
        <v>9636.86</v>
      </c>
      <c r="J266" s="155">
        <v>6156.33</v>
      </c>
    </row>
    <row r="267" spans="1:10" x14ac:dyDescent="0.2">
      <c r="A267" s="144">
        <v>50003</v>
      </c>
      <c r="B267" s="145" t="s">
        <v>324</v>
      </c>
      <c r="C267" s="156">
        <v>163</v>
      </c>
      <c r="D267" s="155">
        <v>6422.5488412896912</v>
      </c>
      <c r="E267" s="155">
        <v>1211679</v>
      </c>
      <c r="F267" s="156">
        <v>2002</v>
      </c>
      <c r="G267" s="155">
        <v>754188</v>
      </c>
      <c r="H267" s="154">
        <v>467</v>
      </c>
      <c r="I267" s="155">
        <v>9960.43</v>
      </c>
      <c r="J267" s="155">
        <v>5504.93</v>
      </c>
    </row>
    <row r="268" spans="1:10" x14ac:dyDescent="0.2">
      <c r="A268" s="144">
        <v>50005</v>
      </c>
      <c r="B268" s="145" t="s">
        <v>325</v>
      </c>
      <c r="C268" s="156">
        <v>165</v>
      </c>
      <c r="D268" s="155">
        <v>5818.1760113931859</v>
      </c>
      <c r="E268" s="155">
        <v>507260</v>
      </c>
      <c r="F268" s="156">
        <v>998</v>
      </c>
      <c r="G268" s="155">
        <v>357390</v>
      </c>
      <c r="H268" s="154">
        <v>372</v>
      </c>
      <c r="I268" s="155">
        <v>11209.92</v>
      </c>
      <c r="J268" s="155">
        <v>6879.86</v>
      </c>
    </row>
    <row r="269" spans="1:10" x14ac:dyDescent="0.2">
      <c r="A269" s="144">
        <v>50006</v>
      </c>
      <c r="B269" s="145" t="s">
        <v>326</v>
      </c>
      <c r="C269" s="156">
        <v>171</v>
      </c>
      <c r="D269" s="155">
        <v>5951.7279170877518</v>
      </c>
      <c r="E269" s="155">
        <v>951508</v>
      </c>
      <c r="F269" s="156">
        <v>3616</v>
      </c>
      <c r="G269" s="155">
        <v>655166</v>
      </c>
      <c r="H269" s="154">
        <v>347</v>
      </c>
      <c r="I269" s="155">
        <v>9340.67</v>
      </c>
      <c r="J269" s="155">
        <v>4707.09</v>
      </c>
    </row>
    <row r="270" spans="1:10" x14ac:dyDescent="0.2">
      <c r="A270" s="144">
        <v>50007</v>
      </c>
      <c r="B270" s="145" t="s">
        <v>327</v>
      </c>
      <c r="C270" s="156">
        <v>166</v>
      </c>
      <c r="D270" s="155">
        <v>3412.2219745960783</v>
      </c>
      <c r="E270" s="155">
        <v>318545</v>
      </c>
      <c r="F270" s="156">
        <v>619.5</v>
      </c>
      <c r="G270" s="155">
        <v>223198</v>
      </c>
      <c r="H270" s="154">
        <v>116</v>
      </c>
      <c r="I270" s="155">
        <v>13049.94</v>
      </c>
      <c r="J270" s="155">
        <v>10993.47</v>
      </c>
    </row>
    <row r="271" spans="1:10" x14ac:dyDescent="0.2">
      <c r="A271" s="144">
        <v>50009</v>
      </c>
      <c r="B271" s="145" t="s">
        <v>328</v>
      </c>
      <c r="C271" s="156">
        <v>144</v>
      </c>
      <c r="D271" s="155">
        <v>6282.5402592387381</v>
      </c>
      <c r="E271" s="155">
        <v>147076</v>
      </c>
      <c r="F271" s="156">
        <v>295.5</v>
      </c>
      <c r="G271" s="155">
        <v>98449</v>
      </c>
      <c r="H271" s="154">
        <v>60</v>
      </c>
      <c r="I271" s="155">
        <v>10929.12</v>
      </c>
      <c r="J271" s="155">
        <v>5998.85</v>
      </c>
    </row>
    <row r="272" spans="1:10" x14ac:dyDescent="0.2">
      <c r="A272" s="144">
        <v>50010</v>
      </c>
      <c r="B272" s="145" t="s">
        <v>329</v>
      </c>
      <c r="C272" s="156">
        <v>166</v>
      </c>
      <c r="D272" s="155">
        <v>6158.4013447952366</v>
      </c>
      <c r="E272" s="155">
        <v>891474</v>
      </c>
      <c r="F272" s="156">
        <v>1599</v>
      </c>
      <c r="G272" s="155">
        <v>711742</v>
      </c>
      <c r="H272" s="154">
        <v>412</v>
      </c>
      <c r="I272" s="155">
        <v>8928.8799999999992</v>
      </c>
      <c r="J272" s="155">
        <v>5360.09</v>
      </c>
    </row>
    <row r="273" spans="1:10" x14ac:dyDescent="0.2">
      <c r="A273" s="144">
        <v>50012</v>
      </c>
      <c r="B273" s="145" t="s">
        <v>330</v>
      </c>
      <c r="C273" s="156">
        <v>168</v>
      </c>
      <c r="D273" s="155">
        <v>6532.3547156662471</v>
      </c>
      <c r="E273" s="155">
        <v>3508690</v>
      </c>
      <c r="F273" s="156">
        <v>5926</v>
      </c>
      <c r="G273" s="155">
        <v>2628519</v>
      </c>
      <c r="H273" s="154">
        <v>1930</v>
      </c>
      <c r="I273" s="155">
        <v>10452.41</v>
      </c>
      <c r="J273" s="155">
        <v>5363.24</v>
      </c>
    </row>
    <row r="274" spans="1:10" x14ac:dyDescent="0.2">
      <c r="A274" s="144">
        <v>50013</v>
      </c>
      <c r="B274" s="145" t="s">
        <v>331</v>
      </c>
      <c r="C274" s="156">
        <v>146</v>
      </c>
      <c r="D274" s="155">
        <v>4755.9215668932266</v>
      </c>
      <c r="E274" s="155">
        <v>124225</v>
      </c>
      <c r="F274" s="156">
        <v>122</v>
      </c>
      <c r="G274" s="155">
        <v>160651</v>
      </c>
      <c r="H274" s="154">
        <v>97</v>
      </c>
      <c r="I274" s="155">
        <v>11448.33</v>
      </c>
      <c r="J274" s="155">
        <v>7370.17</v>
      </c>
    </row>
    <row r="275" spans="1:10" x14ac:dyDescent="0.2">
      <c r="A275" s="144">
        <v>50014</v>
      </c>
      <c r="B275" s="145" t="s">
        <v>332</v>
      </c>
      <c r="C275" s="156">
        <v>170</v>
      </c>
      <c r="D275" s="155">
        <v>7087.1172382708392</v>
      </c>
      <c r="E275" s="155">
        <v>986263</v>
      </c>
      <c r="F275" s="156">
        <v>1549</v>
      </c>
      <c r="G275" s="155">
        <v>664800</v>
      </c>
      <c r="H275" s="154">
        <v>437</v>
      </c>
      <c r="I275" s="155">
        <v>10511.24</v>
      </c>
      <c r="J275" s="155">
        <v>5112.3599999999997</v>
      </c>
    </row>
    <row r="276" spans="1:10" x14ac:dyDescent="0.2">
      <c r="A276" s="144">
        <v>51150</v>
      </c>
      <c r="B276" s="145" t="s">
        <v>333</v>
      </c>
      <c r="C276" s="156">
        <v>161</v>
      </c>
      <c r="D276" s="155">
        <v>5606.4676393127756</v>
      </c>
      <c r="E276" s="155">
        <v>97905</v>
      </c>
      <c r="F276" s="156">
        <v>113</v>
      </c>
      <c r="G276" s="155">
        <v>56369</v>
      </c>
      <c r="H276" s="154">
        <v>38</v>
      </c>
      <c r="I276" s="155">
        <v>12327.34</v>
      </c>
      <c r="J276" s="155">
        <v>7346.68</v>
      </c>
    </row>
    <row r="277" spans="1:10" x14ac:dyDescent="0.2">
      <c r="A277" s="144">
        <v>51152</v>
      </c>
      <c r="B277" s="145" t="s">
        <v>334</v>
      </c>
      <c r="C277" s="156">
        <v>163</v>
      </c>
      <c r="D277" s="155">
        <v>5633.5669049310263</v>
      </c>
      <c r="E277" s="155">
        <v>561491</v>
      </c>
      <c r="F277" s="156">
        <v>588.5</v>
      </c>
      <c r="G277" s="155">
        <v>313474</v>
      </c>
      <c r="H277" s="154">
        <v>137</v>
      </c>
      <c r="I277" s="155">
        <v>10764.5</v>
      </c>
      <c r="J277" s="155">
        <v>5854.52</v>
      </c>
    </row>
    <row r="278" spans="1:10" x14ac:dyDescent="0.2">
      <c r="A278" s="144">
        <v>51153</v>
      </c>
      <c r="B278" s="145" t="s">
        <v>335</v>
      </c>
      <c r="C278" s="156">
        <v>147</v>
      </c>
      <c r="D278" s="155">
        <v>8128.3281193381281</v>
      </c>
      <c r="E278" s="155">
        <v>34078</v>
      </c>
      <c r="F278" s="156">
        <v>56.5</v>
      </c>
      <c r="G278" s="155">
        <v>40529</v>
      </c>
      <c r="H278" s="154">
        <v>20</v>
      </c>
      <c r="I278" s="155">
        <v>12217.72</v>
      </c>
      <c r="J278" s="155">
        <v>5714.16</v>
      </c>
    </row>
    <row r="279" spans="1:10" x14ac:dyDescent="0.2">
      <c r="A279" s="144">
        <v>51154</v>
      </c>
      <c r="B279" s="145" t="s">
        <v>336</v>
      </c>
      <c r="C279" s="156">
        <v>150</v>
      </c>
      <c r="D279" s="155">
        <v>6005.3780055693178</v>
      </c>
      <c r="E279" s="155">
        <v>258003</v>
      </c>
      <c r="F279" s="156">
        <v>262</v>
      </c>
      <c r="G279" s="155">
        <v>129566</v>
      </c>
      <c r="H279" s="154">
        <v>62</v>
      </c>
      <c r="I279" s="155">
        <v>10262.65</v>
      </c>
      <c r="J279" s="155">
        <v>5430.72</v>
      </c>
    </row>
    <row r="280" spans="1:10" x14ac:dyDescent="0.2">
      <c r="A280" s="144">
        <v>51155</v>
      </c>
      <c r="B280" s="145" t="s">
        <v>337</v>
      </c>
      <c r="C280" s="156">
        <v>170</v>
      </c>
      <c r="D280" s="155">
        <v>5268.049162610776</v>
      </c>
      <c r="E280" s="155">
        <v>517269</v>
      </c>
      <c r="F280" s="156">
        <v>831.5</v>
      </c>
      <c r="G280" s="155">
        <v>461117</v>
      </c>
      <c r="H280" s="154">
        <v>218</v>
      </c>
      <c r="I280" s="155">
        <v>11603.43</v>
      </c>
      <c r="J280" s="155">
        <v>2743.47</v>
      </c>
    </row>
    <row r="281" spans="1:10" x14ac:dyDescent="0.2">
      <c r="A281" s="144">
        <v>51156</v>
      </c>
      <c r="B281" s="145" t="s">
        <v>338</v>
      </c>
      <c r="C281" s="156">
        <v>167</v>
      </c>
      <c r="D281" s="155">
        <v>7888.2478356820393</v>
      </c>
      <c r="E281" s="155">
        <v>124205</v>
      </c>
      <c r="F281" s="156">
        <v>99</v>
      </c>
      <c r="G281" s="155">
        <v>71961</v>
      </c>
      <c r="H281" s="154">
        <v>35</v>
      </c>
      <c r="I281" s="155">
        <v>11515.89</v>
      </c>
      <c r="J281" s="155">
        <v>4146.55</v>
      </c>
    </row>
    <row r="282" spans="1:10" x14ac:dyDescent="0.2">
      <c r="A282" s="144">
        <v>51159</v>
      </c>
      <c r="B282" s="145" t="s">
        <v>339</v>
      </c>
      <c r="C282" s="156">
        <v>168</v>
      </c>
      <c r="D282" s="155">
        <v>5432.1540961752471</v>
      </c>
      <c r="E282" s="155">
        <v>1193908</v>
      </c>
      <c r="F282" s="156">
        <v>1542</v>
      </c>
      <c r="G282" s="155">
        <v>820336</v>
      </c>
      <c r="H282" s="154">
        <v>476</v>
      </c>
      <c r="I282" s="155">
        <v>11801.83</v>
      </c>
      <c r="J282" s="155">
        <v>6403.11</v>
      </c>
    </row>
    <row r="283" spans="1:10" x14ac:dyDescent="0.2">
      <c r="A283" s="144">
        <v>52096</v>
      </c>
      <c r="B283" s="145" t="s">
        <v>340</v>
      </c>
      <c r="C283" s="156">
        <v>165</v>
      </c>
      <c r="D283" s="155">
        <v>4006.2125864320187</v>
      </c>
      <c r="E283" s="155">
        <v>259604</v>
      </c>
      <c r="F283" s="156">
        <v>254.5</v>
      </c>
      <c r="G283" s="155">
        <v>132416</v>
      </c>
      <c r="H283" s="154">
        <v>82</v>
      </c>
      <c r="I283" s="155">
        <v>13040.61</v>
      </c>
      <c r="J283" s="155">
        <v>10357.49</v>
      </c>
    </row>
    <row r="284" spans="1:10" x14ac:dyDescent="0.2">
      <c r="A284" s="144">
        <v>53111</v>
      </c>
      <c r="B284" s="145" t="s">
        <v>341</v>
      </c>
      <c r="C284" s="156">
        <v>160</v>
      </c>
      <c r="D284" s="155">
        <v>6140.4143015256041</v>
      </c>
      <c r="E284" s="155">
        <v>318059</v>
      </c>
      <c r="F284" s="156">
        <v>546.5</v>
      </c>
      <c r="G284" s="155">
        <v>195490</v>
      </c>
      <c r="H284" s="154">
        <v>105</v>
      </c>
      <c r="I284" s="155">
        <v>9492.58</v>
      </c>
      <c r="J284" s="155">
        <v>2519.9</v>
      </c>
    </row>
    <row r="285" spans="1:10" x14ac:dyDescent="0.2">
      <c r="A285" s="144">
        <v>53112</v>
      </c>
      <c r="B285" s="145" t="s">
        <v>342</v>
      </c>
      <c r="C285" s="156">
        <v>140</v>
      </c>
      <c r="D285" s="155">
        <v>6536.2803027792634</v>
      </c>
      <c r="E285" s="155">
        <v>74276</v>
      </c>
      <c r="F285" s="156">
        <v>94</v>
      </c>
      <c r="G285" s="155">
        <v>25940</v>
      </c>
      <c r="H285" s="154">
        <v>16</v>
      </c>
      <c r="I285" s="155">
        <v>11605.5</v>
      </c>
      <c r="J285" s="155">
        <v>4153.3900000000003</v>
      </c>
    </row>
    <row r="286" spans="1:10" x14ac:dyDescent="0.2">
      <c r="A286" s="144">
        <v>53113</v>
      </c>
      <c r="B286" s="145" t="s">
        <v>343</v>
      </c>
      <c r="C286" s="156">
        <v>171</v>
      </c>
      <c r="D286" s="155">
        <v>6383.8587228155138</v>
      </c>
      <c r="E286" s="155">
        <v>1490706</v>
      </c>
      <c r="F286" s="156">
        <v>2530.5</v>
      </c>
      <c r="G286" s="155">
        <v>1008146</v>
      </c>
      <c r="H286" s="154">
        <v>802</v>
      </c>
      <c r="I286" s="155">
        <v>10719.83</v>
      </c>
      <c r="J286" s="155">
        <v>4571.5200000000004</v>
      </c>
    </row>
    <row r="287" spans="1:10" x14ac:dyDescent="0.2">
      <c r="A287" s="144">
        <v>53114</v>
      </c>
      <c r="B287" s="145" t="s">
        <v>344</v>
      </c>
      <c r="C287" s="156">
        <v>145</v>
      </c>
      <c r="D287" s="155">
        <v>6845.4991278409589</v>
      </c>
      <c r="E287" s="155">
        <v>170671</v>
      </c>
      <c r="F287" s="156">
        <v>350.5</v>
      </c>
      <c r="G287" s="155">
        <v>163411</v>
      </c>
      <c r="H287" s="154">
        <v>98</v>
      </c>
      <c r="I287" s="155">
        <v>8587.6299999999992</v>
      </c>
      <c r="J287" s="155">
        <v>2101.29</v>
      </c>
    </row>
    <row r="288" spans="1:10" x14ac:dyDescent="0.2">
      <c r="A288" s="144">
        <v>54037</v>
      </c>
      <c r="B288" s="145" t="s">
        <v>345</v>
      </c>
      <c r="C288" s="156">
        <v>162</v>
      </c>
      <c r="D288" s="155">
        <v>4530.7334185026784</v>
      </c>
      <c r="E288" s="155">
        <v>221518</v>
      </c>
      <c r="F288" s="156">
        <v>153</v>
      </c>
      <c r="G288" s="155">
        <v>117955</v>
      </c>
      <c r="H288" s="154">
        <v>62</v>
      </c>
      <c r="I288" s="155">
        <v>14407.83</v>
      </c>
      <c r="J288" s="155">
        <v>7481.32</v>
      </c>
    </row>
    <row r="289" spans="1:10" x14ac:dyDescent="0.2">
      <c r="A289" s="144">
        <v>54039</v>
      </c>
      <c r="B289" s="145" t="s">
        <v>346</v>
      </c>
      <c r="C289" s="156">
        <v>163</v>
      </c>
      <c r="D289" s="155">
        <v>6200.0293134090516</v>
      </c>
      <c r="E289" s="155">
        <v>317374</v>
      </c>
      <c r="F289" s="156">
        <v>446.5</v>
      </c>
      <c r="G289" s="155">
        <v>266238</v>
      </c>
      <c r="H289" s="154">
        <v>156</v>
      </c>
      <c r="I289" s="155">
        <v>11151.14</v>
      </c>
      <c r="J289" s="155">
        <v>5522.83</v>
      </c>
    </row>
    <row r="290" spans="1:10" x14ac:dyDescent="0.2">
      <c r="A290" s="144">
        <v>54041</v>
      </c>
      <c r="B290" s="145" t="s">
        <v>347</v>
      </c>
      <c r="C290" s="156">
        <v>165</v>
      </c>
      <c r="D290" s="155">
        <v>5660.5635107910402</v>
      </c>
      <c r="E290" s="155">
        <v>889538</v>
      </c>
      <c r="F290" s="156">
        <v>857.5</v>
      </c>
      <c r="G290" s="155">
        <v>557791</v>
      </c>
      <c r="H290" s="154">
        <v>256</v>
      </c>
      <c r="I290" s="155">
        <v>10699.3</v>
      </c>
      <c r="J290" s="155">
        <v>4885.0600000000004</v>
      </c>
    </row>
    <row r="291" spans="1:10" x14ac:dyDescent="0.2">
      <c r="A291" s="144">
        <v>54042</v>
      </c>
      <c r="B291" s="145" t="s">
        <v>348</v>
      </c>
      <c r="C291" s="156">
        <v>162</v>
      </c>
      <c r="D291" s="155">
        <v>7810.5653789697853</v>
      </c>
      <c r="E291" s="155">
        <v>128789</v>
      </c>
      <c r="F291" s="156">
        <v>140</v>
      </c>
      <c r="G291" s="155">
        <v>97822</v>
      </c>
      <c r="H291" s="154">
        <v>45</v>
      </c>
      <c r="I291" s="155">
        <v>15334.08</v>
      </c>
      <c r="J291" s="155">
        <v>7859.64</v>
      </c>
    </row>
    <row r="292" spans="1:10" x14ac:dyDescent="0.2">
      <c r="A292" s="144">
        <v>54043</v>
      </c>
      <c r="B292" s="145" t="s">
        <v>349</v>
      </c>
      <c r="C292" s="156">
        <v>161</v>
      </c>
      <c r="D292" s="155">
        <v>6367.1345744089067</v>
      </c>
      <c r="E292" s="155">
        <v>186996</v>
      </c>
      <c r="F292" s="156">
        <v>147</v>
      </c>
      <c r="G292" s="155">
        <v>87363</v>
      </c>
      <c r="H292" s="154">
        <v>51</v>
      </c>
      <c r="I292" s="155">
        <v>11689.91</v>
      </c>
      <c r="J292" s="155">
        <v>5710.31</v>
      </c>
    </row>
    <row r="293" spans="1:10" x14ac:dyDescent="0.2">
      <c r="A293" s="144">
        <v>54045</v>
      </c>
      <c r="B293" s="145" t="s">
        <v>350</v>
      </c>
      <c r="C293" s="156">
        <v>164</v>
      </c>
      <c r="D293" s="155">
        <v>6736.5013101864315</v>
      </c>
      <c r="E293" s="155">
        <v>113544</v>
      </c>
      <c r="F293" s="156">
        <v>271</v>
      </c>
      <c r="G293" s="155">
        <v>264500</v>
      </c>
      <c r="H293" s="154">
        <v>121</v>
      </c>
      <c r="I293" s="155">
        <v>11772.42</v>
      </c>
      <c r="J293" s="155">
        <v>5149.26</v>
      </c>
    </row>
    <row r="294" spans="1:10" x14ac:dyDescent="0.2">
      <c r="A294" s="144">
        <v>55104</v>
      </c>
      <c r="B294" s="145" t="s">
        <v>351</v>
      </c>
      <c r="C294" s="156">
        <v>150</v>
      </c>
      <c r="D294" s="155">
        <v>6021.9750949634445</v>
      </c>
      <c r="E294" s="155">
        <v>256411</v>
      </c>
      <c r="F294" s="156">
        <v>322.5</v>
      </c>
      <c r="G294" s="155">
        <v>155922</v>
      </c>
      <c r="H294" s="154">
        <v>78</v>
      </c>
      <c r="I294" s="155">
        <v>10858.59</v>
      </c>
      <c r="J294" s="155">
        <v>5837.88</v>
      </c>
    </row>
    <row r="295" spans="1:10" x14ac:dyDescent="0.2">
      <c r="A295" s="144">
        <v>55105</v>
      </c>
      <c r="B295" s="145" t="s">
        <v>352</v>
      </c>
      <c r="C295" s="156">
        <v>142</v>
      </c>
      <c r="D295" s="155">
        <v>5457.072781112036</v>
      </c>
      <c r="E295" s="155">
        <v>211053</v>
      </c>
      <c r="F295" s="156">
        <v>283</v>
      </c>
      <c r="G295" s="155">
        <v>188846</v>
      </c>
      <c r="H295" s="154">
        <v>76</v>
      </c>
      <c r="I295" s="155">
        <v>12581.8</v>
      </c>
      <c r="J295" s="155">
        <v>3220.54</v>
      </c>
    </row>
    <row r="296" spans="1:10" x14ac:dyDescent="0.2">
      <c r="A296" s="144">
        <v>55106</v>
      </c>
      <c r="B296" s="145" t="s">
        <v>353</v>
      </c>
      <c r="C296" s="156">
        <v>159</v>
      </c>
      <c r="D296" s="155">
        <v>6681.876963034978</v>
      </c>
      <c r="E296" s="155">
        <v>173791</v>
      </c>
      <c r="F296" s="156">
        <v>337</v>
      </c>
      <c r="G296" s="155">
        <v>173015</v>
      </c>
      <c r="H296" s="154">
        <v>145</v>
      </c>
      <c r="I296" s="155">
        <v>9450.68</v>
      </c>
      <c r="J296" s="155">
        <v>2939.13</v>
      </c>
    </row>
    <row r="297" spans="1:10" x14ac:dyDescent="0.2">
      <c r="A297" s="144">
        <v>55108</v>
      </c>
      <c r="B297" s="145" t="s">
        <v>354</v>
      </c>
      <c r="C297" s="156">
        <v>161</v>
      </c>
      <c r="D297" s="155">
        <v>5558.9475862333784</v>
      </c>
      <c r="E297" s="155">
        <v>341920</v>
      </c>
      <c r="F297" s="156">
        <v>703</v>
      </c>
      <c r="G297" s="155">
        <v>333915</v>
      </c>
      <c r="H297" s="154">
        <v>232</v>
      </c>
      <c r="I297" s="155">
        <v>9772.74</v>
      </c>
      <c r="J297" s="155">
        <v>3974.26</v>
      </c>
    </row>
    <row r="298" spans="1:10" x14ac:dyDescent="0.2">
      <c r="A298" s="144">
        <v>55110</v>
      </c>
      <c r="B298" s="145" t="s">
        <v>355</v>
      </c>
      <c r="C298" s="156">
        <v>148</v>
      </c>
      <c r="D298" s="155">
        <v>6637.6570835862758</v>
      </c>
      <c r="E298" s="155">
        <v>387226</v>
      </c>
      <c r="F298" s="156">
        <v>798.5</v>
      </c>
      <c r="G298" s="155">
        <v>472367</v>
      </c>
      <c r="H298" s="154">
        <v>396</v>
      </c>
      <c r="I298" s="155">
        <v>10024.99</v>
      </c>
      <c r="J298" s="155">
        <v>3515.29</v>
      </c>
    </row>
    <row r="299" spans="1:10" x14ac:dyDescent="0.2">
      <c r="A299" s="144">
        <v>55111</v>
      </c>
      <c r="B299" s="145" t="s">
        <v>356</v>
      </c>
      <c r="C299" s="156">
        <v>145</v>
      </c>
      <c r="D299" s="155">
        <v>8341.759583712419</v>
      </c>
      <c r="E299" s="155">
        <v>93493</v>
      </c>
      <c r="F299" s="156">
        <v>137.5</v>
      </c>
      <c r="G299" s="155">
        <v>94898</v>
      </c>
      <c r="H299" s="154">
        <v>58</v>
      </c>
      <c r="I299" s="155">
        <v>13672.15</v>
      </c>
      <c r="J299" s="155">
        <v>4298.6499999999996</v>
      </c>
    </row>
    <row r="300" spans="1:10" x14ac:dyDescent="0.2">
      <c r="A300" s="144">
        <v>56015</v>
      </c>
      <c r="B300" s="145" t="s">
        <v>357</v>
      </c>
      <c r="C300" s="156">
        <v>170</v>
      </c>
      <c r="D300" s="155">
        <v>5870.1748134373092</v>
      </c>
      <c r="E300" s="155">
        <v>141820</v>
      </c>
      <c r="F300" s="156">
        <v>169</v>
      </c>
      <c r="G300" s="155">
        <v>118662</v>
      </c>
      <c r="H300" s="154">
        <v>111</v>
      </c>
      <c r="I300" s="155">
        <v>11630.23</v>
      </c>
      <c r="J300" s="155">
        <v>5015.74</v>
      </c>
    </row>
    <row r="301" spans="1:10" x14ac:dyDescent="0.2">
      <c r="A301" s="144">
        <v>56017</v>
      </c>
      <c r="B301" s="145" t="s">
        <v>358</v>
      </c>
      <c r="C301" s="156">
        <v>174</v>
      </c>
      <c r="D301" s="155">
        <v>5126.8173168593539</v>
      </c>
      <c r="E301" s="155">
        <v>505200</v>
      </c>
      <c r="F301" s="156">
        <v>655.5</v>
      </c>
      <c r="G301" s="155">
        <v>227135</v>
      </c>
      <c r="H301" s="154">
        <v>158</v>
      </c>
      <c r="I301" s="155">
        <v>10376.64</v>
      </c>
      <c r="J301" s="155">
        <v>5633.58</v>
      </c>
    </row>
    <row r="302" spans="1:10" x14ac:dyDescent="0.2">
      <c r="A302" s="144">
        <v>57001</v>
      </c>
      <c r="B302" s="145" t="s">
        <v>359</v>
      </c>
      <c r="C302" s="156">
        <v>146</v>
      </c>
      <c r="D302" s="155">
        <v>5873.3425171696854</v>
      </c>
      <c r="E302" s="155">
        <v>195683</v>
      </c>
      <c r="F302" s="156">
        <v>276.5</v>
      </c>
      <c r="G302" s="155">
        <v>108683</v>
      </c>
      <c r="H302" s="154">
        <v>50</v>
      </c>
      <c r="I302" s="155">
        <v>9976.0499999999993</v>
      </c>
      <c r="J302" s="155">
        <v>4870.68</v>
      </c>
    </row>
    <row r="303" spans="1:10" x14ac:dyDescent="0.2">
      <c r="A303" s="144">
        <v>57002</v>
      </c>
      <c r="B303" s="145" t="s">
        <v>360</v>
      </c>
      <c r="C303" s="156">
        <v>147</v>
      </c>
      <c r="D303" s="155">
        <v>6532.0232476341844</v>
      </c>
      <c r="E303" s="155">
        <v>407200</v>
      </c>
      <c r="F303" s="156">
        <v>510.5</v>
      </c>
      <c r="G303" s="155">
        <v>187847</v>
      </c>
      <c r="H303" s="154">
        <v>111</v>
      </c>
      <c r="I303" s="155">
        <v>11677.83</v>
      </c>
      <c r="J303" s="155">
        <v>4061.68</v>
      </c>
    </row>
    <row r="304" spans="1:10" x14ac:dyDescent="0.2">
      <c r="A304" s="144">
        <v>57003</v>
      </c>
      <c r="B304" s="145" t="s">
        <v>361</v>
      </c>
      <c r="C304" s="156">
        <v>171</v>
      </c>
      <c r="D304" s="155">
        <v>6281.2781697796327</v>
      </c>
      <c r="E304" s="155">
        <v>3286701</v>
      </c>
      <c r="F304" s="156">
        <v>3941</v>
      </c>
      <c r="G304" s="155">
        <v>1420650</v>
      </c>
      <c r="H304" s="154">
        <v>1082</v>
      </c>
      <c r="I304" s="155">
        <v>10556.95</v>
      </c>
      <c r="J304" s="155">
        <v>5917.67</v>
      </c>
    </row>
    <row r="305" spans="1:10" x14ac:dyDescent="0.2">
      <c r="A305" s="144">
        <v>57004</v>
      </c>
      <c r="B305" s="145" t="s">
        <v>362</v>
      </c>
      <c r="C305" s="156">
        <v>164</v>
      </c>
      <c r="D305" s="155">
        <v>6675.8315278916352</v>
      </c>
      <c r="E305" s="155">
        <v>653574</v>
      </c>
      <c r="F305" s="156">
        <v>916</v>
      </c>
      <c r="G305" s="155">
        <v>373995</v>
      </c>
      <c r="H305" s="154">
        <v>311</v>
      </c>
      <c r="I305" s="155">
        <v>11198.42</v>
      </c>
      <c r="J305" s="155">
        <v>4788.63</v>
      </c>
    </row>
    <row r="306" spans="1:10" x14ac:dyDescent="0.2">
      <c r="A306" s="144">
        <v>58106</v>
      </c>
      <c r="B306" s="145" t="s">
        <v>363</v>
      </c>
      <c r="C306" s="156">
        <v>146</v>
      </c>
      <c r="D306" s="155">
        <v>8638.4086836598599</v>
      </c>
      <c r="E306" s="155">
        <v>135229</v>
      </c>
      <c r="F306" s="156">
        <v>163</v>
      </c>
      <c r="G306" s="155">
        <v>47379</v>
      </c>
      <c r="H306" s="154">
        <v>44</v>
      </c>
      <c r="I306" s="155">
        <v>14810.76</v>
      </c>
      <c r="J306" s="155">
        <v>5911.73</v>
      </c>
    </row>
    <row r="307" spans="1:10" x14ac:dyDescent="0.2">
      <c r="A307" s="144">
        <v>58107</v>
      </c>
      <c r="B307" s="145" t="s">
        <v>364</v>
      </c>
      <c r="C307" s="156">
        <v>151</v>
      </c>
      <c r="D307" s="155">
        <v>11648.887750399203</v>
      </c>
      <c r="E307" s="155">
        <v>66979</v>
      </c>
      <c r="F307" s="156">
        <v>62.5</v>
      </c>
      <c r="G307" s="155">
        <v>43585</v>
      </c>
      <c r="H307" s="154">
        <v>20</v>
      </c>
      <c r="I307" s="155">
        <v>16820.37</v>
      </c>
      <c r="J307" s="155">
        <v>7871.85</v>
      </c>
    </row>
    <row r="308" spans="1:10" x14ac:dyDescent="0.2">
      <c r="A308" s="144">
        <v>58108</v>
      </c>
      <c r="B308" s="145" t="s">
        <v>365</v>
      </c>
      <c r="C308" s="156">
        <v>145</v>
      </c>
      <c r="D308" s="155">
        <v>5734.598537564355</v>
      </c>
      <c r="E308" s="155">
        <v>101346</v>
      </c>
      <c r="F308" s="156">
        <v>150</v>
      </c>
      <c r="G308" s="155">
        <v>51039</v>
      </c>
      <c r="H308" s="154">
        <v>32</v>
      </c>
      <c r="I308" s="155">
        <v>11136.33</v>
      </c>
      <c r="J308" s="155">
        <v>5419.12</v>
      </c>
    </row>
    <row r="309" spans="1:10" x14ac:dyDescent="0.2">
      <c r="A309" s="144">
        <v>58109</v>
      </c>
      <c r="B309" s="145" t="s">
        <v>366</v>
      </c>
      <c r="C309" s="156">
        <v>169</v>
      </c>
      <c r="D309" s="155">
        <v>5189.5698829532057</v>
      </c>
      <c r="E309" s="155">
        <v>170118</v>
      </c>
      <c r="F309" s="156">
        <v>290</v>
      </c>
      <c r="G309" s="155">
        <v>168086</v>
      </c>
      <c r="H309" s="154">
        <v>93</v>
      </c>
      <c r="I309" s="155">
        <v>11178.06</v>
      </c>
      <c r="J309" s="155">
        <v>5558.26</v>
      </c>
    </row>
    <row r="310" spans="1:10" x14ac:dyDescent="0.2">
      <c r="A310" s="144">
        <v>58112</v>
      </c>
      <c r="B310" s="145" t="s">
        <v>367</v>
      </c>
      <c r="C310" s="156">
        <v>166</v>
      </c>
      <c r="D310" s="155">
        <v>6338.8346706238754</v>
      </c>
      <c r="E310" s="155">
        <v>248015</v>
      </c>
      <c r="F310" s="156">
        <v>629.5</v>
      </c>
      <c r="G310" s="155">
        <v>241529</v>
      </c>
      <c r="H310" s="154">
        <v>149</v>
      </c>
      <c r="I310" s="155">
        <v>12018.4</v>
      </c>
      <c r="J310" s="155">
        <v>5555.04</v>
      </c>
    </row>
    <row r="311" spans="1:10" x14ac:dyDescent="0.2">
      <c r="A311" s="144">
        <v>59113</v>
      </c>
      <c r="B311" s="145" t="s">
        <v>368</v>
      </c>
      <c r="C311" s="156">
        <v>144</v>
      </c>
      <c r="D311" s="155">
        <v>7669.0960296995299</v>
      </c>
      <c r="E311" s="155">
        <v>92964</v>
      </c>
      <c r="F311" s="156">
        <v>176.5</v>
      </c>
      <c r="G311" s="155">
        <v>57099</v>
      </c>
      <c r="H311" s="154">
        <v>25</v>
      </c>
      <c r="I311" s="155">
        <v>10510.55</v>
      </c>
      <c r="J311" s="155">
        <v>3905.16</v>
      </c>
    </row>
    <row r="312" spans="1:10" x14ac:dyDescent="0.2">
      <c r="A312" s="144">
        <v>59114</v>
      </c>
      <c r="B312" s="145" t="s">
        <v>369</v>
      </c>
      <c r="C312" s="156">
        <v>160</v>
      </c>
      <c r="D312" s="155">
        <v>8917.8671174909941</v>
      </c>
      <c r="E312" s="155">
        <v>57476</v>
      </c>
      <c r="F312" s="156">
        <v>40.5</v>
      </c>
      <c r="G312" s="155">
        <v>22921</v>
      </c>
      <c r="H312" s="154">
        <v>4</v>
      </c>
      <c r="I312" s="155">
        <v>16131.29</v>
      </c>
      <c r="J312" s="155">
        <v>7892.05</v>
      </c>
    </row>
    <row r="313" spans="1:10" x14ac:dyDescent="0.2">
      <c r="A313" s="144">
        <v>59117</v>
      </c>
      <c r="B313" s="145" t="s">
        <v>370</v>
      </c>
      <c r="C313" s="156">
        <v>167</v>
      </c>
      <c r="D313" s="155">
        <v>5379.5201656400368</v>
      </c>
      <c r="E313" s="155">
        <v>433741</v>
      </c>
      <c r="F313" s="156">
        <v>1145</v>
      </c>
      <c r="G313" s="155">
        <v>481662</v>
      </c>
      <c r="H313" s="154">
        <v>273</v>
      </c>
      <c r="I313" s="155">
        <v>9984.41</v>
      </c>
      <c r="J313" s="155">
        <v>5069.38</v>
      </c>
    </row>
    <row r="314" spans="1:10" x14ac:dyDescent="0.2">
      <c r="A314" s="144">
        <v>60077</v>
      </c>
      <c r="B314" s="145" t="s">
        <v>371</v>
      </c>
      <c r="C314" s="156">
        <v>169</v>
      </c>
      <c r="D314" s="155">
        <v>7789.3034192350342</v>
      </c>
      <c r="E314" s="155">
        <v>1407668</v>
      </c>
      <c r="F314" s="156">
        <v>2097</v>
      </c>
      <c r="G314" s="155">
        <v>848739</v>
      </c>
      <c r="H314" s="154">
        <v>617</v>
      </c>
      <c r="I314" s="155">
        <v>9582.92</v>
      </c>
      <c r="J314" s="155">
        <v>2898.82</v>
      </c>
    </row>
    <row r="315" spans="1:10" x14ac:dyDescent="0.2">
      <c r="A315" s="144">
        <v>61150</v>
      </c>
      <c r="B315" s="145" t="s">
        <v>372</v>
      </c>
      <c r="C315" s="156">
        <v>163</v>
      </c>
      <c r="D315" s="155">
        <v>6239.6914325387534</v>
      </c>
      <c r="E315" s="155">
        <v>67654</v>
      </c>
      <c r="F315" s="156">
        <v>93.5</v>
      </c>
      <c r="G315" s="155">
        <v>47269</v>
      </c>
      <c r="H315" s="154">
        <v>19</v>
      </c>
      <c r="I315" s="155">
        <v>12482.4</v>
      </c>
      <c r="J315" s="155">
        <v>4780.33</v>
      </c>
    </row>
    <row r="316" spans="1:10" x14ac:dyDescent="0.2">
      <c r="A316" s="144">
        <v>61151</v>
      </c>
      <c r="B316" s="145" t="s">
        <v>373</v>
      </c>
      <c r="C316" s="156">
        <v>148</v>
      </c>
      <c r="D316" s="155">
        <v>6930.5396061195634</v>
      </c>
      <c r="E316" s="155">
        <v>49560</v>
      </c>
      <c r="F316" s="156">
        <v>92.5</v>
      </c>
      <c r="G316" s="155">
        <v>58334</v>
      </c>
      <c r="H316" s="154">
        <v>33</v>
      </c>
      <c r="I316" s="155">
        <v>14471.94</v>
      </c>
      <c r="J316" s="155">
        <v>4199.22</v>
      </c>
    </row>
    <row r="317" spans="1:10" x14ac:dyDescent="0.2">
      <c r="A317" s="144">
        <v>61154</v>
      </c>
      <c r="B317" s="145" t="s">
        <v>374</v>
      </c>
      <c r="C317" s="156">
        <v>148</v>
      </c>
      <c r="D317" s="155">
        <v>7515.8034140739983</v>
      </c>
      <c r="E317" s="155">
        <v>123472</v>
      </c>
      <c r="F317" s="156">
        <v>146.5</v>
      </c>
      <c r="G317" s="155">
        <v>74522</v>
      </c>
      <c r="H317" s="154">
        <v>44</v>
      </c>
      <c r="I317" s="155">
        <v>11556.74</v>
      </c>
      <c r="J317" s="155">
        <v>3955.42</v>
      </c>
    </row>
    <row r="318" spans="1:10" x14ac:dyDescent="0.2">
      <c r="A318" s="144">
        <v>61156</v>
      </c>
      <c r="B318" s="145" t="s">
        <v>375</v>
      </c>
      <c r="C318" s="156">
        <v>160</v>
      </c>
      <c r="D318" s="155">
        <v>5269.6332846210962</v>
      </c>
      <c r="E318" s="155">
        <v>372167</v>
      </c>
      <c r="F318" s="156">
        <v>513.5</v>
      </c>
      <c r="G318" s="155">
        <v>310354</v>
      </c>
      <c r="H318" s="154">
        <v>119</v>
      </c>
      <c r="I318" s="155">
        <v>9985.73</v>
      </c>
      <c r="J318" s="155">
        <v>5210.04</v>
      </c>
    </row>
    <row r="319" spans="1:10" x14ac:dyDescent="0.2">
      <c r="A319" s="144">
        <v>61157</v>
      </c>
      <c r="B319" s="145" t="s">
        <v>376</v>
      </c>
      <c r="C319" s="156">
        <v>156</v>
      </c>
      <c r="D319" s="155">
        <v>8432.3979786898053</v>
      </c>
      <c r="E319" s="155">
        <v>28392</v>
      </c>
      <c r="F319" s="156">
        <v>28</v>
      </c>
      <c r="G319" s="155">
        <v>30991</v>
      </c>
      <c r="H319" s="154">
        <v>8</v>
      </c>
      <c r="I319" s="155">
        <v>12698.44</v>
      </c>
      <c r="J319" s="155">
        <v>5511.81</v>
      </c>
    </row>
    <row r="320" spans="1:10" x14ac:dyDescent="0.2">
      <c r="A320" s="144">
        <v>61158</v>
      </c>
      <c r="B320" s="145" t="s">
        <v>377</v>
      </c>
      <c r="C320" s="156">
        <v>145</v>
      </c>
      <c r="D320" s="155">
        <v>9842.8760671010914</v>
      </c>
      <c r="E320" s="155">
        <v>84037</v>
      </c>
      <c r="F320" s="156">
        <v>65</v>
      </c>
      <c r="G320" s="155">
        <v>31919</v>
      </c>
      <c r="H320" s="154">
        <v>10</v>
      </c>
      <c r="I320" s="155">
        <v>17335.21</v>
      </c>
      <c r="J320" s="155">
        <v>8030.85</v>
      </c>
    </row>
    <row r="321" spans="1:10" x14ac:dyDescent="0.2">
      <c r="A321" s="144">
        <v>62070</v>
      </c>
      <c r="B321" s="145" t="s">
        <v>378</v>
      </c>
      <c r="C321" s="156">
        <v>161</v>
      </c>
      <c r="D321" s="155">
        <v>9599.2612275538304</v>
      </c>
      <c r="E321" s="155">
        <v>89866</v>
      </c>
      <c r="F321" s="156">
        <v>102.5</v>
      </c>
      <c r="G321" s="155">
        <v>44999</v>
      </c>
      <c r="H321" s="154">
        <v>17</v>
      </c>
      <c r="I321" s="155">
        <v>16273.62</v>
      </c>
      <c r="J321" s="155">
        <v>5733.05</v>
      </c>
    </row>
    <row r="322" spans="1:10" x14ac:dyDescent="0.2">
      <c r="A322" s="144">
        <v>62072</v>
      </c>
      <c r="B322" s="145" t="s">
        <v>379</v>
      </c>
      <c r="C322" s="156">
        <v>160</v>
      </c>
      <c r="D322" s="155">
        <v>6431.7058189754616</v>
      </c>
      <c r="E322" s="155">
        <v>645892</v>
      </c>
      <c r="F322" s="156">
        <v>1137</v>
      </c>
      <c r="G322" s="155">
        <v>439519</v>
      </c>
      <c r="H322" s="154">
        <v>295</v>
      </c>
      <c r="I322" s="155">
        <v>8852.89</v>
      </c>
      <c r="J322" s="155">
        <v>2779.92</v>
      </c>
    </row>
    <row r="323" spans="1:10" x14ac:dyDescent="0.2">
      <c r="A323" s="144">
        <v>63066</v>
      </c>
      <c r="B323" s="145" t="s">
        <v>380</v>
      </c>
      <c r="C323" s="156">
        <v>164</v>
      </c>
      <c r="D323" s="155">
        <v>4578.850195164754</v>
      </c>
      <c r="E323" s="155">
        <v>242000</v>
      </c>
      <c r="F323" s="156">
        <v>313.5</v>
      </c>
      <c r="G323" s="155">
        <v>111730</v>
      </c>
      <c r="H323" s="154">
        <v>40</v>
      </c>
      <c r="I323" s="155">
        <v>9542.68</v>
      </c>
      <c r="J323" s="155">
        <v>6166.71</v>
      </c>
    </row>
    <row r="324" spans="1:10" x14ac:dyDescent="0.2">
      <c r="A324" s="144">
        <v>63067</v>
      </c>
      <c r="B324" s="145" t="s">
        <v>381</v>
      </c>
      <c r="C324" s="156">
        <v>144</v>
      </c>
      <c r="D324" s="155">
        <v>5808.3896678663359</v>
      </c>
      <c r="E324" s="155">
        <v>194688</v>
      </c>
      <c r="F324" s="156">
        <v>398.5</v>
      </c>
      <c r="G324" s="155">
        <v>192483</v>
      </c>
      <c r="H324" s="154">
        <v>103</v>
      </c>
      <c r="I324" s="155">
        <v>9307.8799999999992</v>
      </c>
      <c r="J324" s="155">
        <v>4692.8</v>
      </c>
    </row>
    <row r="325" spans="1:10" x14ac:dyDescent="0.2">
      <c r="A325" s="144">
        <v>64072</v>
      </c>
      <c r="B325" s="145" t="s">
        <v>382</v>
      </c>
      <c r="C325" s="156">
        <v>151</v>
      </c>
      <c r="D325" s="155">
        <v>6880.4645125375591</v>
      </c>
      <c r="E325" s="155">
        <v>55995</v>
      </c>
      <c r="F325" s="156">
        <v>187</v>
      </c>
      <c r="G325" s="155">
        <v>46493</v>
      </c>
      <c r="H325" s="154">
        <v>21</v>
      </c>
      <c r="I325" s="155">
        <v>12507.67</v>
      </c>
      <c r="J325" s="155">
        <v>4831.63</v>
      </c>
    </row>
    <row r="326" spans="1:10" x14ac:dyDescent="0.2">
      <c r="A326" s="144">
        <v>64074</v>
      </c>
      <c r="B326" s="145" t="s">
        <v>383</v>
      </c>
      <c r="C326" s="156">
        <v>170</v>
      </c>
      <c r="D326" s="155">
        <v>4461.2873487534407</v>
      </c>
      <c r="E326" s="155">
        <v>283930</v>
      </c>
      <c r="F326" s="156">
        <v>402.5</v>
      </c>
      <c r="G326" s="155">
        <v>270552</v>
      </c>
      <c r="H326" s="154">
        <v>194</v>
      </c>
      <c r="I326" s="155">
        <v>9877.1200000000008</v>
      </c>
      <c r="J326" s="155">
        <v>6935.92</v>
      </c>
    </row>
    <row r="327" spans="1:10" x14ac:dyDescent="0.2">
      <c r="A327" s="144">
        <v>64075</v>
      </c>
      <c r="B327" s="145" t="s">
        <v>384</v>
      </c>
      <c r="C327" s="156">
        <v>169</v>
      </c>
      <c r="D327" s="155">
        <v>6479.776183969796</v>
      </c>
      <c r="E327" s="155">
        <v>833753</v>
      </c>
      <c r="F327" s="156">
        <v>1480.5</v>
      </c>
      <c r="G327" s="155">
        <v>915968</v>
      </c>
      <c r="H327" s="154">
        <v>593</v>
      </c>
      <c r="I327" s="155">
        <v>11876.56</v>
      </c>
      <c r="J327" s="155">
        <v>5664.2</v>
      </c>
    </row>
    <row r="328" spans="1:10" x14ac:dyDescent="0.2">
      <c r="A328" s="144">
        <v>65096</v>
      </c>
      <c r="B328" s="145" t="s">
        <v>385</v>
      </c>
      <c r="C328" s="156">
        <v>166</v>
      </c>
      <c r="D328" s="155">
        <v>8543.8462099435437</v>
      </c>
      <c r="E328" s="155">
        <v>85855</v>
      </c>
      <c r="F328" s="156">
        <v>81</v>
      </c>
      <c r="G328" s="155">
        <v>42790</v>
      </c>
      <c r="H328" s="154">
        <v>18</v>
      </c>
      <c r="I328" s="155">
        <v>16278.36</v>
      </c>
      <c r="J328" s="155">
        <v>8680.6299999999992</v>
      </c>
    </row>
    <row r="329" spans="1:10" x14ac:dyDescent="0.2">
      <c r="A329" s="144">
        <v>65098</v>
      </c>
      <c r="B329" s="145" t="s">
        <v>386</v>
      </c>
      <c r="C329" s="156">
        <v>169</v>
      </c>
      <c r="D329" s="155">
        <v>5879.0170290724463</v>
      </c>
      <c r="E329" s="155">
        <v>154599</v>
      </c>
      <c r="F329" s="156">
        <v>142.5</v>
      </c>
      <c r="G329" s="155">
        <v>82329</v>
      </c>
      <c r="H329" s="154">
        <v>44</v>
      </c>
      <c r="I329" s="155">
        <v>13995.42</v>
      </c>
      <c r="J329" s="155">
        <v>10132.41</v>
      </c>
    </row>
    <row r="330" spans="1:10" x14ac:dyDescent="0.2">
      <c r="A330" s="144">
        <v>66102</v>
      </c>
      <c r="B330" s="145" t="s">
        <v>387</v>
      </c>
      <c r="C330" s="156">
        <v>173</v>
      </c>
      <c r="D330" s="155">
        <v>4912.1305721467006</v>
      </c>
      <c r="E330" s="155">
        <v>517151</v>
      </c>
      <c r="F330" s="156">
        <v>932</v>
      </c>
      <c r="G330" s="155">
        <v>475521</v>
      </c>
      <c r="H330" s="154">
        <v>207</v>
      </c>
      <c r="I330" s="155">
        <v>9562.23</v>
      </c>
      <c r="J330" s="155">
        <v>4893.49</v>
      </c>
    </row>
    <row r="331" spans="1:10" x14ac:dyDescent="0.2">
      <c r="A331" s="144">
        <v>66103</v>
      </c>
      <c r="B331" s="145" t="s">
        <v>388</v>
      </c>
      <c r="C331" s="156">
        <v>163</v>
      </c>
      <c r="D331" s="155">
        <v>10510.080244886098</v>
      </c>
      <c r="E331" s="155">
        <v>95226</v>
      </c>
      <c r="F331" s="156">
        <v>161.5</v>
      </c>
      <c r="G331" s="155">
        <v>51249</v>
      </c>
      <c r="H331" s="154">
        <v>32</v>
      </c>
      <c r="I331" s="155">
        <v>14280.14</v>
      </c>
      <c r="J331" s="155">
        <v>3883.48</v>
      </c>
    </row>
    <row r="332" spans="1:10" x14ac:dyDescent="0.2">
      <c r="A332" s="144">
        <v>66104</v>
      </c>
      <c r="B332" s="145" t="s">
        <v>389</v>
      </c>
      <c r="C332" s="156">
        <v>162</v>
      </c>
      <c r="D332" s="155">
        <v>6029.2241661026119</v>
      </c>
      <c r="E332" s="155">
        <v>106892</v>
      </c>
      <c r="F332" s="156">
        <v>148</v>
      </c>
      <c r="G332" s="155">
        <v>56912</v>
      </c>
      <c r="H332" s="154">
        <v>15</v>
      </c>
      <c r="I332" s="155">
        <v>10458.530000000001</v>
      </c>
      <c r="J332" s="155">
        <v>3593.58</v>
      </c>
    </row>
    <row r="333" spans="1:10" x14ac:dyDescent="0.2">
      <c r="A333" s="144">
        <v>66105</v>
      </c>
      <c r="B333" s="145" t="s">
        <v>390</v>
      </c>
      <c r="C333" s="156">
        <v>143</v>
      </c>
      <c r="D333" s="155">
        <v>2198.8874428102108</v>
      </c>
      <c r="E333" s="155">
        <v>653826</v>
      </c>
      <c r="F333" s="156">
        <v>1109.5</v>
      </c>
      <c r="G333" s="155">
        <v>474775</v>
      </c>
      <c r="H333" s="154">
        <v>297</v>
      </c>
      <c r="I333" s="155">
        <v>11263.01</v>
      </c>
      <c r="J333" s="155">
        <v>11635.51</v>
      </c>
    </row>
    <row r="334" spans="1:10" x14ac:dyDescent="0.2">
      <c r="A334" s="144">
        <v>66107</v>
      </c>
      <c r="B334" s="145" t="s">
        <v>391</v>
      </c>
      <c r="C334" s="156">
        <v>168</v>
      </c>
      <c r="D334" s="155">
        <v>6379.2852573897726</v>
      </c>
      <c r="E334" s="155">
        <v>269942</v>
      </c>
      <c r="F334" s="156">
        <v>521</v>
      </c>
      <c r="G334" s="155">
        <v>164955</v>
      </c>
      <c r="H334" s="154">
        <v>85</v>
      </c>
      <c r="I334" s="155">
        <v>10164.27</v>
      </c>
      <c r="J334" s="155">
        <v>3128.7</v>
      </c>
    </row>
    <row r="335" spans="1:10" x14ac:dyDescent="0.2">
      <c r="A335" s="144">
        <v>67055</v>
      </c>
      <c r="B335" s="145" t="s">
        <v>392</v>
      </c>
      <c r="C335" s="156">
        <v>166</v>
      </c>
      <c r="D335" s="155">
        <v>7481.0190025782385</v>
      </c>
      <c r="E335" s="155">
        <v>141225</v>
      </c>
      <c r="F335" s="156">
        <v>157</v>
      </c>
      <c r="G335" s="155">
        <v>269372</v>
      </c>
      <c r="H335" s="154">
        <v>131</v>
      </c>
      <c r="I335" s="155">
        <v>11234.76</v>
      </c>
      <c r="J335" s="155">
        <v>3274.11</v>
      </c>
    </row>
    <row r="336" spans="1:10" x14ac:dyDescent="0.2">
      <c r="A336" s="144">
        <v>67061</v>
      </c>
      <c r="B336" s="145" t="s">
        <v>393</v>
      </c>
      <c r="C336" s="156">
        <v>152</v>
      </c>
      <c r="D336" s="155">
        <v>6023.1782782969349</v>
      </c>
      <c r="E336" s="155">
        <v>172064</v>
      </c>
      <c r="F336" s="156">
        <v>224.5</v>
      </c>
      <c r="G336" s="155">
        <v>271934</v>
      </c>
      <c r="H336" s="154">
        <v>90</v>
      </c>
      <c r="I336" s="155">
        <v>11048.46</v>
      </c>
      <c r="J336" s="155">
        <v>4298.3900000000003</v>
      </c>
    </row>
    <row r="337" spans="1:10" x14ac:dyDescent="0.2">
      <c r="A337" s="144">
        <v>68070</v>
      </c>
      <c r="B337" s="145" t="s">
        <v>394</v>
      </c>
      <c r="C337" s="156">
        <v>168</v>
      </c>
      <c r="D337" s="155">
        <v>6344.2810743927803</v>
      </c>
      <c r="E337" s="155">
        <v>338523</v>
      </c>
      <c r="F337" s="156">
        <v>571</v>
      </c>
      <c r="G337" s="155">
        <v>312029</v>
      </c>
      <c r="H337" s="154">
        <v>123</v>
      </c>
      <c r="I337" s="155">
        <v>10546.14</v>
      </c>
      <c r="J337" s="155">
        <v>4013.16</v>
      </c>
    </row>
    <row r="338" spans="1:10" x14ac:dyDescent="0.2">
      <c r="A338" s="144">
        <v>68071</v>
      </c>
      <c r="B338" s="145" t="s">
        <v>395</v>
      </c>
      <c r="C338" s="156">
        <v>154</v>
      </c>
      <c r="D338" s="155">
        <v>6734.3914027580449</v>
      </c>
      <c r="E338" s="155">
        <v>67299</v>
      </c>
      <c r="F338" s="156">
        <v>44</v>
      </c>
      <c r="G338" s="155">
        <v>26246</v>
      </c>
      <c r="H338" s="154">
        <v>11</v>
      </c>
      <c r="I338" s="155">
        <v>13612.8</v>
      </c>
      <c r="J338" s="155">
        <v>6920.66</v>
      </c>
    </row>
    <row r="339" spans="1:10" x14ac:dyDescent="0.2">
      <c r="A339" s="144">
        <v>68072</v>
      </c>
      <c r="B339" s="145" t="s">
        <v>396</v>
      </c>
      <c r="C339" s="156">
        <v>143</v>
      </c>
      <c r="D339" s="155">
        <v>6358.9817730038458</v>
      </c>
      <c r="E339" s="155">
        <v>46066</v>
      </c>
      <c r="F339" s="156">
        <v>43</v>
      </c>
      <c r="G339" s="155">
        <v>13474</v>
      </c>
      <c r="H339" s="154">
        <v>0</v>
      </c>
      <c r="I339" s="155">
        <v>15084.07</v>
      </c>
      <c r="J339" s="155">
        <v>10292.39</v>
      </c>
    </row>
    <row r="340" spans="1:10" x14ac:dyDescent="0.2">
      <c r="A340" s="144">
        <v>68073</v>
      </c>
      <c r="B340" s="145" t="s">
        <v>397</v>
      </c>
      <c r="C340" s="156">
        <v>163</v>
      </c>
      <c r="D340" s="155">
        <v>5483.7998994121135</v>
      </c>
      <c r="E340" s="155">
        <v>196684</v>
      </c>
      <c r="F340" s="156">
        <v>159</v>
      </c>
      <c r="G340" s="155">
        <v>152860</v>
      </c>
      <c r="H340" s="154">
        <v>117</v>
      </c>
      <c r="I340" s="155">
        <v>10405.07</v>
      </c>
      <c r="J340" s="155">
        <v>5043.3900000000003</v>
      </c>
    </row>
    <row r="341" spans="1:10" x14ac:dyDescent="0.2">
      <c r="A341" s="144">
        <v>68074</v>
      </c>
      <c r="B341" s="145" t="s">
        <v>398</v>
      </c>
      <c r="C341" s="156">
        <v>167</v>
      </c>
      <c r="D341" s="155">
        <v>6520.5796901495669</v>
      </c>
      <c r="E341" s="155">
        <v>75705</v>
      </c>
      <c r="F341" s="156">
        <v>106</v>
      </c>
      <c r="G341" s="155">
        <v>49274</v>
      </c>
      <c r="H341" s="154">
        <v>37</v>
      </c>
      <c r="I341" s="155">
        <v>11404.08</v>
      </c>
      <c r="J341" s="155">
        <v>5864.19</v>
      </c>
    </row>
    <row r="342" spans="1:10" x14ac:dyDescent="0.2">
      <c r="A342" s="144">
        <v>68075</v>
      </c>
      <c r="B342" s="145" t="s">
        <v>399</v>
      </c>
      <c r="C342" s="156">
        <v>160</v>
      </c>
      <c r="D342" s="155">
        <v>12950.518656956674</v>
      </c>
      <c r="E342" s="155">
        <v>47998</v>
      </c>
      <c r="F342" s="156">
        <v>40</v>
      </c>
      <c r="G342" s="155">
        <v>27752</v>
      </c>
      <c r="H342" s="154">
        <v>15</v>
      </c>
      <c r="I342" s="155">
        <v>18606.63</v>
      </c>
      <c r="J342" s="155">
        <v>6552.5</v>
      </c>
    </row>
    <row r="343" spans="1:10" x14ac:dyDescent="0.2">
      <c r="A343" s="144">
        <v>69104</v>
      </c>
      <c r="B343" s="145" t="s">
        <v>400</v>
      </c>
      <c r="C343" s="156">
        <v>158</v>
      </c>
      <c r="D343" s="155">
        <v>9989.7658239678494</v>
      </c>
      <c r="E343" s="155">
        <v>9620</v>
      </c>
      <c r="F343" s="156">
        <v>10.5</v>
      </c>
      <c r="G343" s="155">
        <v>15117</v>
      </c>
      <c r="H343" s="154">
        <v>4</v>
      </c>
      <c r="I343" s="155">
        <v>15849.23</v>
      </c>
      <c r="J343" s="155">
        <v>7748.04</v>
      </c>
    </row>
    <row r="344" spans="1:10" x14ac:dyDescent="0.2">
      <c r="A344" s="144">
        <v>69106</v>
      </c>
      <c r="B344" s="145" t="s">
        <v>401</v>
      </c>
      <c r="C344" s="156">
        <v>166</v>
      </c>
      <c r="D344" s="155">
        <v>5064.8321520754762</v>
      </c>
      <c r="E344" s="155">
        <v>287385</v>
      </c>
      <c r="F344" s="156">
        <v>373.5</v>
      </c>
      <c r="G344" s="155">
        <v>186575</v>
      </c>
      <c r="H344" s="154">
        <v>135</v>
      </c>
      <c r="I344" s="155">
        <v>11468.51</v>
      </c>
      <c r="J344" s="155">
        <v>7982.4</v>
      </c>
    </row>
    <row r="345" spans="1:10" x14ac:dyDescent="0.2">
      <c r="A345" s="144">
        <v>69107</v>
      </c>
      <c r="B345" s="145" t="s">
        <v>402</v>
      </c>
      <c r="C345" s="156">
        <v>149</v>
      </c>
      <c r="D345" s="155">
        <v>6671.8935700800121</v>
      </c>
      <c r="E345" s="155">
        <v>53123</v>
      </c>
      <c r="F345" s="156">
        <v>53</v>
      </c>
      <c r="G345" s="155">
        <v>20137</v>
      </c>
      <c r="H345" s="154">
        <v>11</v>
      </c>
      <c r="I345" s="155">
        <v>13226.27</v>
      </c>
      <c r="J345" s="155">
        <v>6214.18</v>
      </c>
    </row>
    <row r="346" spans="1:10" x14ac:dyDescent="0.2">
      <c r="A346" s="144">
        <v>69108</v>
      </c>
      <c r="B346" s="145" t="s">
        <v>403</v>
      </c>
      <c r="C346" s="156">
        <v>149</v>
      </c>
      <c r="D346" s="155">
        <v>8084.6762417563014</v>
      </c>
      <c r="E346" s="155">
        <v>56044</v>
      </c>
      <c r="F346" s="156">
        <v>74.5</v>
      </c>
      <c r="G346" s="155">
        <v>55495</v>
      </c>
      <c r="H346" s="154">
        <v>22</v>
      </c>
      <c r="I346" s="155">
        <v>14634.64</v>
      </c>
      <c r="J346" s="155">
        <v>4348.08</v>
      </c>
    </row>
    <row r="347" spans="1:10" x14ac:dyDescent="0.2">
      <c r="A347" s="144">
        <v>69109</v>
      </c>
      <c r="B347" s="145" t="s">
        <v>404</v>
      </c>
      <c r="C347" s="156">
        <v>166</v>
      </c>
      <c r="D347" s="155">
        <v>5093.4893335084507</v>
      </c>
      <c r="E347" s="155">
        <v>167720</v>
      </c>
      <c r="F347" s="156">
        <v>229</v>
      </c>
      <c r="G347" s="155">
        <v>99159</v>
      </c>
      <c r="H347" s="154">
        <v>73</v>
      </c>
      <c r="I347" s="155">
        <v>13269.99</v>
      </c>
      <c r="J347" s="155">
        <v>6500.28</v>
      </c>
    </row>
    <row r="348" spans="1:10" x14ac:dyDescent="0.2">
      <c r="A348" s="144">
        <v>70092</v>
      </c>
      <c r="B348" s="145" t="s">
        <v>405</v>
      </c>
      <c r="C348" s="156">
        <v>145</v>
      </c>
      <c r="D348" s="155">
        <v>7682.3444734364866</v>
      </c>
      <c r="E348" s="155">
        <v>105512</v>
      </c>
      <c r="F348" s="156">
        <v>111.5</v>
      </c>
      <c r="G348" s="155">
        <v>100518</v>
      </c>
      <c r="H348" s="154">
        <v>21</v>
      </c>
      <c r="I348" s="155">
        <v>13461</v>
      </c>
      <c r="J348" s="155">
        <v>6400.44</v>
      </c>
    </row>
    <row r="349" spans="1:10" x14ac:dyDescent="0.2">
      <c r="A349" s="144">
        <v>70093</v>
      </c>
      <c r="B349" s="145" t="s">
        <v>406</v>
      </c>
      <c r="C349" s="156">
        <v>149</v>
      </c>
      <c r="D349" s="155">
        <v>4666.6783976146135</v>
      </c>
      <c r="E349" s="155">
        <v>642195</v>
      </c>
      <c r="F349" s="156">
        <v>669</v>
      </c>
      <c r="G349" s="155">
        <v>318314</v>
      </c>
      <c r="H349" s="154">
        <v>160</v>
      </c>
      <c r="I349" s="155">
        <v>11894.62</v>
      </c>
      <c r="J349" s="155">
        <v>7467.04</v>
      </c>
    </row>
    <row r="350" spans="1:10" x14ac:dyDescent="0.2">
      <c r="A350" s="144">
        <v>71091</v>
      </c>
      <c r="B350" s="145" t="s">
        <v>407</v>
      </c>
      <c r="C350" s="156">
        <v>159</v>
      </c>
      <c r="D350" s="155">
        <v>5398.8524404707696</v>
      </c>
      <c r="E350" s="155">
        <v>364671</v>
      </c>
      <c r="F350" s="156">
        <v>431</v>
      </c>
      <c r="G350" s="155">
        <v>225629</v>
      </c>
      <c r="H350" s="154">
        <v>141</v>
      </c>
      <c r="I350" s="155">
        <v>10404.870000000001</v>
      </c>
      <c r="J350" s="155">
        <v>5371.73</v>
      </c>
    </row>
    <row r="351" spans="1:10" x14ac:dyDescent="0.2">
      <c r="A351" s="144">
        <v>71092</v>
      </c>
      <c r="B351" s="145" t="s">
        <v>408</v>
      </c>
      <c r="C351" s="156">
        <v>165</v>
      </c>
      <c r="D351" s="155">
        <v>3052.47533965715</v>
      </c>
      <c r="E351" s="155">
        <v>545277</v>
      </c>
      <c r="F351" s="156">
        <v>703.5</v>
      </c>
      <c r="G351" s="155">
        <v>338745</v>
      </c>
      <c r="H351" s="154">
        <v>194</v>
      </c>
      <c r="I351" s="155">
        <v>13762.93</v>
      </c>
      <c r="J351" s="155">
        <v>8186.93</v>
      </c>
    </row>
    <row r="352" spans="1:10" x14ac:dyDescent="0.2">
      <c r="A352" s="144">
        <v>72066</v>
      </c>
      <c r="B352" s="145" t="s">
        <v>409</v>
      </c>
      <c r="C352" s="156">
        <v>165</v>
      </c>
      <c r="D352" s="155">
        <v>8530.486634601295</v>
      </c>
      <c r="E352" s="155">
        <v>32975</v>
      </c>
      <c r="F352" s="156">
        <v>44</v>
      </c>
      <c r="G352" s="155">
        <v>48673</v>
      </c>
      <c r="H352" s="154">
        <v>19</v>
      </c>
      <c r="I352" s="155">
        <v>13846.4</v>
      </c>
      <c r="J352" s="155">
        <v>4129.4399999999996</v>
      </c>
    </row>
    <row r="353" spans="1:10" x14ac:dyDescent="0.2">
      <c r="A353" s="144">
        <v>72068</v>
      </c>
      <c r="B353" s="145" t="s">
        <v>410</v>
      </c>
      <c r="C353" s="156">
        <v>159</v>
      </c>
      <c r="D353" s="155">
        <v>5932.7981724822876</v>
      </c>
      <c r="E353" s="155">
        <v>122772</v>
      </c>
      <c r="F353" s="156">
        <v>283</v>
      </c>
      <c r="G353" s="155">
        <v>200769</v>
      </c>
      <c r="H353" s="154">
        <v>74</v>
      </c>
      <c r="I353" s="155">
        <v>10194.049999999999</v>
      </c>
      <c r="J353" s="155">
        <v>3875.22</v>
      </c>
    </row>
    <row r="354" spans="1:10" x14ac:dyDescent="0.2">
      <c r="A354" s="144">
        <v>72073</v>
      </c>
      <c r="B354" s="145" t="s">
        <v>411</v>
      </c>
      <c r="C354" s="156">
        <v>164</v>
      </c>
      <c r="D354" s="155">
        <v>8427.0152407979949</v>
      </c>
      <c r="E354" s="155">
        <v>59791</v>
      </c>
      <c r="F354" s="156">
        <v>74</v>
      </c>
      <c r="G354" s="155">
        <v>75228</v>
      </c>
      <c r="H354" s="154">
        <v>39</v>
      </c>
      <c r="I354" s="155">
        <v>13858.31</v>
      </c>
      <c r="J354" s="155">
        <v>3536.52</v>
      </c>
    </row>
    <row r="355" spans="1:10" x14ac:dyDescent="0.2">
      <c r="A355" s="144">
        <v>72074</v>
      </c>
      <c r="B355" s="145" t="s">
        <v>412</v>
      </c>
      <c r="C355" s="156">
        <v>165</v>
      </c>
      <c r="D355" s="155">
        <v>3421.9538154421202</v>
      </c>
      <c r="E355" s="155">
        <v>573520</v>
      </c>
      <c r="F355" s="156">
        <v>859</v>
      </c>
      <c r="G355" s="155">
        <v>458362</v>
      </c>
      <c r="H355" s="154">
        <v>186</v>
      </c>
      <c r="I355" s="155">
        <v>14520.28</v>
      </c>
      <c r="J355" s="155">
        <v>10584.48</v>
      </c>
    </row>
    <row r="356" spans="1:10" x14ac:dyDescent="0.2">
      <c r="A356" s="144">
        <v>73099</v>
      </c>
      <c r="B356" s="145" t="s">
        <v>413</v>
      </c>
      <c r="C356" s="156">
        <v>149</v>
      </c>
      <c r="D356" s="155">
        <v>6707.7075506057527</v>
      </c>
      <c r="E356" s="155">
        <v>550768</v>
      </c>
      <c r="F356" s="156">
        <v>836</v>
      </c>
      <c r="G356" s="155">
        <v>335965</v>
      </c>
      <c r="H356" s="154">
        <v>259</v>
      </c>
      <c r="I356" s="155">
        <v>9453.34</v>
      </c>
      <c r="J356" s="155">
        <v>2632.91</v>
      </c>
    </row>
    <row r="357" spans="1:10" x14ac:dyDescent="0.2">
      <c r="A357" s="144">
        <v>73102</v>
      </c>
      <c r="B357" s="145" t="s">
        <v>414</v>
      </c>
      <c r="C357" s="156">
        <v>146</v>
      </c>
      <c r="D357" s="155">
        <v>5365.9826011421346</v>
      </c>
      <c r="E357" s="155">
        <v>240337</v>
      </c>
      <c r="F357" s="156">
        <v>333.5</v>
      </c>
      <c r="G357" s="155">
        <v>178952</v>
      </c>
      <c r="H357" s="154">
        <v>157</v>
      </c>
      <c r="I357" s="155">
        <v>10811.68</v>
      </c>
      <c r="J357" s="155">
        <v>5048.2700000000004</v>
      </c>
    </row>
    <row r="358" spans="1:10" x14ac:dyDescent="0.2">
      <c r="A358" s="144">
        <v>73105</v>
      </c>
      <c r="B358" s="145" t="s">
        <v>415</v>
      </c>
      <c r="C358" s="156">
        <v>140</v>
      </c>
      <c r="D358" s="155">
        <v>8114.9760945931657</v>
      </c>
      <c r="E358" s="155">
        <v>35695</v>
      </c>
      <c r="F358" s="156">
        <v>73.5</v>
      </c>
      <c r="G358" s="155">
        <v>42426</v>
      </c>
      <c r="H358" s="154">
        <v>26</v>
      </c>
      <c r="I358" s="155">
        <v>11823.17</v>
      </c>
      <c r="J358" s="155">
        <v>3125.8</v>
      </c>
    </row>
    <row r="359" spans="1:10" x14ac:dyDescent="0.2">
      <c r="A359" s="144">
        <v>73106</v>
      </c>
      <c r="B359" s="145" t="s">
        <v>416</v>
      </c>
      <c r="C359" s="156">
        <v>150</v>
      </c>
      <c r="D359" s="155">
        <v>6238.2691568943601</v>
      </c>
      <c r="E359" s="155">
        <v>419997</v>
      </c>
      <c r="F359" s="156">
        <v>787</v>
      </c>
      <c r="G359" s="155">
        <v>321042</v>
      </c>
      <c r="H359" s="154">
        <v>235</v>
      </c>
      <c r="I359" s="155">
        <v>9381.82</v>
      </c>
      <c r="J359" s="155">
        <v>3506.28</v>
      </c>
    </row>
    <row r="360" spans="1:10" x14ac:dyDescent="0.2">
      <c r="A360" s="144">
        <v>73108</v>
      </c>
      <c r="B360" s="145" t="s">
        <v>717</v>
      </c>
      <c r="C360" s="156">
        <v>159</v>
      </c>
      <c r="D360" s="155">
        <v>6698.5183345492551</v>
      </c>
      <c r="E360" s="155">
        <v>1065072</v>
      </c>
      <c r="F360" s="156">
        <v>1598</v>
      </c>
      <c r="G360" s="155">
        <v>1079711</v>
      </c>
      <c r="H360" s="154">
        <v>559</v>
      </c>
      <c r="I360" s="155">
        <v>9987.0300000000007</v>
      </c>
      <c r="J360" s="155">
        <v>3534.61</v>
      </c>
    </row>
    <row r="361" spans="1:10" x14ac:dyDescent="0.2">
      <c r="A361" s="144">
        <v>74187</v>
      </c>
      <c r="B361" s="145" t="s">
        <v>417</v>
      </c>
      <c r="C361" s="156">
        <v>149</v>
      </c>
      <c r="D361" s="155">
        <v>5991.4377548224647</v>
      </c>
      <c r="E361" s="155">
        <v>119821</v>
      </c>
      <c r="F361" s="156">
        <v>128</v>
      </c>
      <c r="G361" s="155">
        <v>70911</v>
      </c>
      <c r="H361" s="154">
        <v>29</v>
      </c>
      <c r="I361" s="155">
        <v>30496.61</v>
      </c>
      <c r="J361" s="155">
        <v>12502.59</v>
      </c>
    </row>
    <row r="362" spans="1:10" x14ac:dyDescent="0.2">
      <c r="A362" s="144">
        <v>74190</v>
      </c>
      <c r="B362" s="145" t="s">
        <v>418</v>
      </c>
      <c r="C362" s="156">
        <v>148</v>
      </c>
      <c r="D362" s="155">
        <v>7850.0811726396596</v>
      </c>
      <c r="E362" s="155">
        <v>96193</v>
      </c>
      <c r="F362" s="156">
        <v>139</v>
      </c>
      <c r="G362" s="155">
        <v>69822</v>
      </c>
      <c r="H362" s="154">
        <v>45</v>
      </c>
      <c r="I362" s="155">
        <v>13039.41</v>
      </c>
      <c r="J362" s="155">
        <v>6401.55</v>
      </c>
    </row>
    <row r="363" spans="1:10" x14ac:dyDescent="0.2">
      <c r="A363" s="144">
        <v>74194</v>
      </c>
      <c r="B363" s="145" t="s">
        <v>419</v>
      </c>
      <c r="C363" s="156">
        <v>158</v>
      </c>
      <c r="D363" s="155">
        <v>7924.2710578691194</v>
      </c>
      <c r="E363" s="155">
        <v>96351</v>
      </c>
      <c r="F363" s="156">
        <v>158</v>
      </c>
      <c r="G363" s="155">
        <v>53771</v>
      </c>
      <c r="H363" s="154">
        <v>20</v>
      </c>
      <c r="I363" s="155">
        <v>13367.59</v>
      </c>
      <c r="J363" s="155">
        <v>5880.26</v>
      </c>
    </row>
    <row r="364" spans="1:10" x14ac:dyDescent="0.2">
      <c r="A364" s="144">
        <v>74195</v>
      </c>
      <c r="B364" s="145" t="s">
        <v>420</v>
      </c>
      <c r="C364" s="156">
        <v>166</v>
      </c>
      <c r="D364" s="155">
        <v>8930.351895649681</v>
      </c>
      <c r="E364" s="155">
        <v>34972</v>
      </c>
      <c r="F364" s="156">
        <v>77</v>
      </c>
      <c r="G364" s="155">
        <v>34080</v>
      </c>
      <c r="H364" s="154">
        <v>8</v>
      </c>
      <c r="I364" s="155">
        <v>16080.55</v>
      </c>
      <c r="J364" s="155">
        <v>8270.92</v>
      </c>
    </row>
    <row r="365" spans="1:10" x14ac:dyDescent="0.2">
      <c r="A365" s="144">
        <v>74197</v>
      </c>
      <c r="B365" s="145" t="s">
        <v>421</v>
      </c>
      <c r="C365" s="156">
        <v>168</v>
      </c>
      <c r="D365" s="155">
        <v>8769.2054433101894</v>
      </c>
      <c r="E365" s="155">
        <v>107873</v>
      </c>
      <c r="F365" s="156">
        <v>127.5</v>
      </c>
      <c r="G365" s="155">
        <v>51016</v>
      </c>
      <c r="H365" s="154">
        <v>39</v>
      </c>
      <c r="I365" s="155">
        <v>14448.84</v>
      </c>
      <c r="J365" s="155">
        <v>8275.82</v>
      </c>
    </row>
    <row r="366" spans="1:10" x14ac:dyDescent="0.2">
      <c r="A366" s="144">
        <v>74201</v>
      </c>
      <c r="B366" s="145" t="s">
        <v>422</v>
      </c>
      <c r="C366" s="156">
        <v>166</v>
      </c>
      <c r="D366" s="155">
        <v>3709.4284038778173</v>
      </c>
      <c r="E366" s="155">
        <v>234848</v>
      </c>
      <c r="F366" s="156">
        <v>602.5</v>
      </c>
      <c r="G366" s="155">
        <v>340121</v>
      </c>
      <c r="H366" s="154">
        <v>214</v>
      </c>
      <c r="I366" s="155">
        <v>11929.24</v>
      </c>
      <c r="J366" s="155">
        <v>10307.219999999999</v>
      </c>
    </row>
    <row r="367" spans="1:10" x14ac:dyDescent="0.2">
      <c r="A367" s="144">
        <v>74202</v>
      </c>
      <c r="B367" s="145" t="s">
        <v>423</v>
      </c>
      <c r="C367" s="156">
        <v>165</v>
      </c>
      <c r="D367" s="155">
        <v>9382.5010341421876</v>
      </c>
      <c r="E367" s="155">
        <v>69085</v>
      </c>
      <c r="F367" s="156">
        <v>71.5</v>
      </c>
      <c r="G367" s="155">
        <v>48288</v>
      </c>
      <c r="H367" s="154">
        <v>26</v>
      </c>
      <c r="I367" s="155">
        <v>16160.65</v>
      </c>
      <c r="J367" s="155">
        <v>7297.91</v>
      </c>
    </row>
    <row r="368" spans="1:10" x14ac:dyDescent="0.2">
      <c r="A368" s="144">
        <v>75084</v>
      </c>
      <c r="B368" s="145" t="s">
        <v>424</v>
      </c>
      <c r="C368" s="156">
        <v>152</v>
      </c>
      <c r="D368" s="155">
        <v>9371.9442169700415</v>
      </c>
      <c r="E368" s="155">
        <v>50955</v>
      </c>
      <c r="F368" s="156">
        <v>83.5</v>
      </c>
      <c r="G368" s="155">
        <v>44049</v>
      </c>
      <c r="H368" s="154">
        <v>39</v>
      </c>
      <c r="I368" s="155">
        <v>12690.98</v>
      </c>
      <c r="J368" s="155">
        <v>4672.4799999999996</v>
      </c>
    </row>
    <row r="369" spans="1:10" x14ac:dyDescent="0.2">
      <c r="A369" s="144">
        <v>75085</v>
      </c>
      <c r="B369" s="145" t="s">
        <v>425</v>
      </c>
      <c r="C369" s="156">
        <v>163</v>
      </c>
      <c r="D369" s="155">
        <v>6188.9880270327158</v>
      </c>
      <c r="E369" s="155">
        <v>175623</v>
      </c>
      <c r="F369" s="156">
        <v>403.5</v>
      </c>
      <c r="G369" s="155">
        <v>174467</v>
      </c>
      <c r="H369" s="154">
        <v>134</v>
      </c>
      <c r="I369" s="155">
        <v>10163.42</v>
      </c>
      <c r="J369" s="155">
        <v>2278.96</v>
      </c>
    </row>
    <row r="370" spans="1:10" x14ac:dyDescent="0.2">
      <c r="A370" s="144">
        <v>75086</v>
      </c>
      <c r="B370" s="145" t="s">
        <v>426</v>
      </c>
      <c r="C370" s="156">
        <v>154</v>
      </c>
      <c r="D370" s="155">
        <v>7617.3554726536486</v>
      </c>
      <c r="E370" s="155">
        <v>68089</v>
      </c>
      <c r="F370" s="156">
        <v>98</v>
      </c>
      <c r="G370" s="155">
        <v>59166</v>
      </c>
      <c r="H370" s="154">
        <v>48</v>
      </c>
      <c r="I370" s="155">
        <v>12950.42</v>
      </c>
      <c r="J370" s="155">
        <v>4436.46</v>
      </c>
    </row>
    <row r="371" spans="1:10" x14ac:dyDescent="0.2">
      <c r="A371" s="144">
        <v>75087</v>
      </c>
      <c r="B371" s="145" t="s">
        <v>427</v>
      </c>
      <c r="C371" s="156">
        <v>150</v>
      </c>
      <c r="D371" s="155">
        <v>7773.7176801830146</v>
      </c>
      <c r="E371" s="155">
        <v>264964</v>
      </c>
      <c r="F371" s="156">
        <v>359.5</v>
      </c>
      <c r="G371" s="155">
        <v>145524</v>
      </c>
      <c r="H371" s="154">
        <v>88</v>
      </c>
      <c r="I371" s="155">
        <v>12310.68</v>
      </c>
      <c r="J371" s="155">
        <v>2509.15</v>
      </c>
    </row>
    <row r="372" spans="1:10" x14ac:dyDescent="0.2">
      <c r="A372" s="144">
        <v>76081</v>
      </c>
      <c r="B372" s="145" t="s">
        <v>428</v>
      </c>
      <c r="C372" s="156">
        <v>162</v>
      </c>
      <c r="D372" s="155">
        <v>12032.881461949517</v>
      </c>
      <c r="E372" s="155">
        <v>61067</v>
      </c>
      <c r="F372" s="156">
        <v>59</v>
      </c>
      <c r="G372" s="155">
        <v>40795</v>
      </c>
      <c r="H372" s="154">
        <v>19</v>
      </c>
      <c r="I372" s="155">
        <v>18342.62</v>
      </c>
      <c r="J372" s="155">
        <v>7339.5</v>
      </c>
    </row>
    <row r="373" spans="1:10" x14ac:dyDescent="0.2">
      <c r="A373" s="144">
        <v>76082</v>
      </c>
      <c r="B373" s="145" t="s">
        <v>429</v>
      </c>
      <c r="C373" s="156">
        <v>145</v>
      </c>
      <c r="D373" s="155">
        <v>4681.4867340760338</v>
      </c>
      <c r="E373" s="155">
        <v>215399</v>
      </c>
      <c r="F373" s="156">
        <v>333.5</v>
      </c>
      <c r="G373" s="155">
        <v>188187</v>
      </c>
      <c r="H373" s="154">
        <v>75</v>
      </c>
      <c r="I373" s="155">
        <v>10205.67</v>
      </c>
      <c r="J373" s="155">
        <v>5802.8</v>
      </c>
    </row>
    <row r="374" spans="1:10" x14ac:dyDescent="0.2">
      <c r="A374" s="144">
        <v>76083</v>
      </c>
      <c r="B374" s="145" t="s">
        <v>430</v>
      </c>
      <c r="C374" s="156">
        <v>169</v>
      </c>
      <c r="D374" s="155">
        <v>4479.347535524973</v>
      </c>
      <c r="E374" s="155">
        <v>458088</v>
      </c>
      <c r="F374" s="156">
        <v>520.5</v>
      </c>
      <c r="G374" s="155">
        <v>230146</v>
      </c>
      <c r="H374" s="154">
        <v>103</v>
      </c>
      <c r="I374" s="155">
        <v>10313.68</v>
      </c>
      <c r="J374" s="155">
        <v>5616</v>
      </c>
    </row>
    <row r="375" spans="1:10" x14ac:dyDescent="0.2">
      <c r="A375" s="144">
        <v>77100</v>
      </c>
      <c r="B375" s="145" t="s">
        <v>431</v>
      </c>
      <c r="C375" s="156">
        <v>151</v>
      </c>
      <c r="D375" s="155">
        <v>6940.4480630393227</v>
      </c>
      <c r="E375" s="155">
        <v>37260</v>
      </c>
      <c r="F375" s="156">
        <v>41</v>
      </c>
      <c r="G375" s="155">
        <v>15032</v>
      </c>
      <c r="H375" s="154">
        <v>8</v>
      </c>
      <c r="I375" s="155">
        <v>13605.49</v>
      </c>
      <c r="J375" s="155">
        <v>4684.16</v>
      </c>
    </row>
    <row r="376" spans="1:10" x14ac:dyDescent="0.2">
      <c r="A376" s="144">
        <v>77101</v>
      </c>
      <c r="B376" s="145" t="s">
        <v>432</v>
      </c>
      <c r="C376" s="156">
        <v>141</v>
      </c>
      <c r="D376" s="155">
        <v>7507.5661115751973</v>
      </c>
      <c r="E376" s="155">
        <v>167393</v>
      </c>
      <c r="F376" s="156">
        <v>213.5</v>
      </c>
      <c r="G376" s="155">
        <v>87534</v>
      </c>
      <c r="H376" s="154">
        <v>82</v>
      </c>
      <c r="I376" s="155">
        <v>10866.19</v>
      </c>
      <c r="J376" s="155">
        <v>2417.63</v>
      </c>
    </row>
    <row r="377" spans="1:10" x14ac:dyDescent="0.2">
      <c r="A377" s="144">
        <v>77102</v>
      </c>
      <c r="B377" s="145" t="s">
        <v>433</v>
      </c>
      <c r="C377" s="156">
        <v>144</v>
      </c>
      <c r="D377" s="155">
        <v>6069.341764159969</v>
      </c>
      <c r="E377" s="155">
        <v>301295</v>
      </c>
      <c r="F377" s="156">
        <v>360.5</v>
      </c>
      <c r="G377" s="155">
        <v>177745</v>
      </c>
      <c r="H377" s="154">
        <v>101</v>
      </c>
      <c r="I377" s="155">
        <v>9273.11</v>
      </c>
      <c r="J377" s="155">
        <v>2831.48</v>
      </c>
    </row>
    <row r="378" spans="1:10" x14ac:dyDescent="0.2">
      <c r="A378" s="144">
        <v>77103</v>
      </c>
      <c r="B378" s="145" t="s">
        <v>434</v>
      </c>
      <c r="C378" s="156">
        <v>146</v>
      </c>
      <c r="D378" s="155">
        <v>8537.1871303797416</v>
      </c>
      <c r="E378" s="155">
        <v>197196</v>
      </c>
      <c r="F378" s="156">
        <v>275.5</v>
      </c>
      <c r="G378" s="155">
        <v>76987</v>
      </c>
      <c r="H378" s="154">
        <v>50</v>
      </c>
      <c r="I378" s="155">
        <v>11571.99</v>
      </c>
      <c r="J378" s="155">
        <v>3074.47</v>
      </c>
    </row>
    <row r="379" spans="1:10" x14ac:dyDescent="0.2">
      <c r="A379" s="144">
        <v>77104</v>
      </c>
      <c r="B379" s="145" t="s">
        <v>435</v>
      </c>
      <c r="C379" s="156">
        <v>151</v>
      </c>
      <c r="D379" s="155">
        <v>9951.0739968582002</v>
      </c>
      <c r="E379" s="155">
        <v>52842</v>
      </c>
      <c r="F379" s="156">
        <v>45</v>
      </c>
      <c r="G379" s="155">
        <v>44821</v>
      </c>
      <c r="H379" s="154">
        <v>11</v>
      </c>
      <c r="I379" s="155">
        <v>16269.12</v>
      </c>
      <c r="J379" s="155">
        <v>12005.73</v>
      </c>
    </row>
    <row r="380" spans="1:10" x14ac:dyDescent="0.2">
      <c r="A380" s="144">
        <v>78001</v>
      </c>
      <c r="B380" s="145" t="s">
        <v>436</v>
      </c>
      <c r="C380" s="156">
        <v>137</v>
      </c>
      <c r="D380" s="155">
        <v>10740.56801067899</v>
      </c>
      <c r="E380" s="155">
        <v>72086</v>
      </c>
      <c r="F380" s="156">
        <v>160</v>
      </c>
      <c r="G380" s="155">
        <v>0</v>
      </c>
      <c r="H380" s="154">
        <v>20</v>
      </c>
      <c r="I380" s="155">
        <v>15602.17</v>
      </c>
      <c r="J380" s="155">
        <v>3665.62</v>
      </c>
    </row>
    <row r="381" spans="1:10" x14ac:dyDescent="0.2">
      <c r="A381" s="144">
        <v>78002</v>
      </c>
      <c r="B381" s="145" t="s">
        <v>437</v>
      </c>
      <c r="C381" s="156">
        <v>141</v>
      </c>
      <c r="D381" s="155">
        <v>7620.4537882695886</v>
      </c>
      <c r="E381" s="155">
        <v>52183</v>
      </c>
      <c r="F381" s="156">
        <v>282.5</v>
      </c>
      <c r="G381" s="155">
        <v>0</v>
      </c>
      <c r="H381" s="154">
        <v>58</v>
      </c>
      <c r="I381" s="155">
        <v>12065.9</v>
      </c>
      <c r="J381" s="155">
        <v>2723.64</v>
      </c>
    </row>
    <row r="382" spans="1:10" x14ac:dyDescent="0.2">
      <c r="A382" s="144">
        <v>78003</v>
      </c>
      <c r="B382" s="145" t="s">
        <v>438</v>
      </c>
      <c r="C382" s="156">
        <v>157</v>
      </c>
      <c r="D382" s="155">
        <v>8358.338752184105</v>
      </c>
      <c r="E382" s="155">
        <v>57509</v>
      </c>
      <c r="F382" s="156">
        <v>105.5</v>
      </c>
      <c r="G382" s="155">
        <v>0</v>
      </c>
      <c r="H382" s="154">
        <v>3</v>
      </c>
      <c r="I382" s="155">
        <v>16093.61</v>
      </c>
      <c r="J382" s="155">
        <v>4684.8900000000003</v>
      </c>
    </row>
    <row r="383" spans="1:10" x14ac:dyDescent="0.2">
      <c r="A383" s="144">
        <v>78004</v>
      </c>
      <c r="B383" s="145" t="s">
        <v>439</v>
      </c>
      <c r="C383" s="156">
        <v>138</v>
      </c>
      <c r="D383" s="155">
        <v>10538.134378403436</v>
      </c>
      <c r="E383" s="155">
        <v>68856</v>
      </c>
      <c r="F383" s="156">
        <v>72</v>
      </c>
      <c r="G383" s="155">
        <v>0</v>
      </c>
      <c r="H383" s="154">
        <v>11</v>
      </c>
      <c r="I383" s="155">
        <v>15168.95</v>
      </c>
      <c r="J383" s="155">
        <v>3764.12</v>
      </c>
    </row>
    <row r="384" spans="1:10" x14ac:dyDescent="0.2">
      <c r="A384" s="144">
        <v>78005</v>
      </c>
      <c r="B384" s="145" t="s">
        <v>440</v>
      </c>
      <c r="C384" s="156">
        <v>159</v>
      </c>
      <c r="D384" s="155">
        <v>6748.6124541788904</v>
      </c>
      <c r="E384" s="155">
        <v>139647</v>
      </c>
      <c r="F384" s="156">
        <v>268.5</v>
      </c>
      <c r="G384" s="155">
        <v>0</v>
      </c>
      <c r="H384" s="154">
        <v>47</v>
      </c>
      <c r="I384" s="155">
        <v>9944.7900000000009</v>
      </c>
      <c r="J384" s="155">
        <v>3054.77</v>
      </c>
    </row>
    <row r="385" spans="1:10" x14ac:dyDescent="0.2">
      <c r="A385" s="144">
        <v>78009</v>
      </c>
      <c r="B385" s="145" t="s">
        <v>441</v>
      </c>
      <c r="C385" s="156">
        <v>166</v>
      </c>
      <c r="D385" s="155">
        <v>10280.929607656441</v>
      </c>
      <c r="E385" s="155">
        <v>44946</v>
      </c>
      <c r="F385" s="156">
        <v>64</v>
      </c>
      <c r="G385" s="155">
        <v>0</v>
      </c>
      <c r="H385" s="154">
        <v>7</v>
      </c>
      <c r="I385" s="155">
        <v>14326.43</v>
      </c>
      <c r="J385" s="155">
        <v>4763.18</v>
      </c>
    </row>
    <row r="386" spans="1:10" x14ac:dyDescent="0.2">
      <c r="A386" s="144">
        <v>78012</v>
      </c>
      <c r="B386" s="145" t="s">
        <v>442</v>
      </c>
      <c r="C386" s="156">
        <v>160</v>
      </c>
      <c r="D386" s="155">
        <v>6565.916224248962</v>
      </c>
      <c r="E386" s="155">
        <v>83009</v>
      </c>
      <c r="F386" s="156">
        <v>230.5</v>
      </c>
      <c r="G386" s="155">
        <v>0</v>
      </c>
      <c r="H386" s="154">
        <v>73</v>
      </c>
      <c r="I386" s="155">
        <v>8751.52</v>
      </c>
      <c r="J386" s="155">
        <v>3289.57</v>
      </c>
    </row>
    <row r="387" spans="1:10" x14ac:dyDescent="0.2">
      <c r="A387" s="144">
        <v>78013</v>
      </c>
      <c r="B387" s="145" t="s">
        <v>718</v>
      </c>
      <c r="C387" s="156">
        <v>168</v>
      </c>
      <c r="D387" s="155">
        <v>0</v>
      </c>
      <c r="E387" s="155">
        <v>0</v>
      </c>
      <c r="F387" s="156">
        <v>0</v>
      </c>
      <c r="G387" s="155">
        <v>964333</v>
      </c>
      <c r="H387" s="154">
        <v>231</v>
      </c>
      <c r="I387" s="155">
        <v>11288.19</v>
      </c>
      <c r="J387" s="155">
        <v>3704.63</v>
      </c>
    </row>
    <row r="388" spans="1:10" x14ac:dyDescent="0.2">
      <c r="A388" s="144">
        <v>79077</v>
      </c>
      <c r="B388" s="145" t="s">
        <v>443</v>
      </c>
      <c r="C388" s="156">
        <v>164</v>
      </c>
      <c r="D388" s="155">
        <v>4307.821880196263</v>
      </c>
      <c r="E388" s="155">
        <v>737327</v>
      </c>
      <c r="F388" s="156">
        <v>1122.5</v>
      </c>
      <c r="G388" s="155">
        <v>704525</v>
      </c>
      <c r="H388" s="154">
        <v>363</v>
      </c>
      <c r="I388" s="155">
        <v>10934.44</v>
      </c>
      <c r="J388" s="155">
        <v>7085.67</v>
      </c>
    </row>
    <row r="389" spans="1:10" x14ac:dyDescent="0.2">
      <c r="A389" s="144">
        <v>79078</v>
      </c>
      <c r="B389" s="145" t="s">
        <v>444</v>
      </c>
      <c r="C389" s="156">
        <v>165</v>
      </c>
      <c r="D389" s="155">
        <v>5187.0146770553647</v>
      </c>
      <c r="E389" s="155">
        <v>45373</v>
      </c>
      <c r="F389" s="156">
        <v>113.5</v>
      </c>
      <c r="G389" s="155">
        <v>37156</v>
      </c>
      <c r="H389" s="154">
        <v>14</v>
      </c>
      <c r="I389" s="155">
        <v>15515.11</v>
      </c>
      <c r="J389" s="155">
        <v>9324.5499999999993</v>
      </c>
    </row>
    <row r="390" spans="1:10" x14ac:dyDescent="0.2">
      <c r="A390" s="144">
        <v>80116</v>
      </c>
      <c r="B390" s="145" t="s">
        <v>445</v>
      </c>
      <c r="C390" s="156">
        <v>147</v>
      </c>
      <c r="D390" s="155">
        <v>7159.6008322995258</v>
      </c>
      <c r="E390" s="155">
        <v>132699</v>
      </c>
      <c r="F390" s="156">
        <v>181.5</v>
      </c>
      <c r="G390" s="155">
        <v>65655</v>
      </c>
      <c r="H390" s="154">
        <v>34</v>
      </c>
      <c r="I390" s="155">
        <v>12423.82</v>
      </c>
      <c r="J390" s="155">
        <v>5462.8</v>
      </c>
    </row>
    <row r="391" spans="1:10" x14ac:dyDescent="0.2">
      <c r="A391" s="144">
        <v>80118</v>
      </c>
      <c r="B391" s="145" t="s">
        <v>446</v>
      </c>
      <c r="C391" s="156">
        <v>149</v>
      </c>
      <c r="D391" s="155">
        <v>8342.1740510252712</v>
      </c>
      <c r="E391" s="155">
        <v>67430</v>
      </c>
      <c r="F391" s="156">
        <v>56</v>
      </c>
      <c r="G391" s="155">
        <v>85084</v>
      </c>
      <c r="H391" s="154">
        <v>28</v>
      </c>
      <c r="I391" s="155">
        <v>12724.33</v>
      </c>
      <c r="J391" s="155">
        <v>3884.78</v>
      </c>
    </row>
    <row r="392" spans="1:10" x14ac:dyDescent="0.2">
      <c r="A392" s="144">
        <v>80119</v>
      </c>
      <c r="B392" s="145" t="s">
        <v>447</v>
      </c>
      <c r="C392" s="156">
        <v>167</v>
      </c>
      <c r="D392" s="155">
        <v>5988.351256020851</v>
      </c>
      <c r="E392" s="155">
        <v>167015</v>
      </c>
      <c r="F392" s="156">
        <v>226</v>
      </c>
      <c r="G392" s="155">
        <v>137563</v>
      </c>
      <c r="H392" s="154">
        <v>67</v>
      </c>
      <c r="I392" s="155">
        <v>10662.72</v>
      </c>
      <c r="J392" s="155">
        <v>4092.75</v>
      </c>
    </row>
    <row r="393" spans="1:10" x14ac:dyDescent="0.2">
      <c r="A393" s="144">
        <v>80121</v>
      </c>
      <c r="B393" s="145" t="s">
        <v>448</v>
      </c>
      <c r="C393" s="156">
        <v>151</v>
      </c>
      <c r="D393" s="155">
        <v>7346.3297806120127</v>
      </c>
      <c r="E393" s="155">
        <v>136470</v>
      </c>
      <c r="F393" s="156">
        <v>199</v>
      </c>
      <c r="G393" s="155">
        <v>88356</v>
      </c>
      <c r="H393" s="154">
        <v>54</v>
      </c>
      <c r="I393" s="155">
        <v>10552.01</v>
      </c>
      <c r="J393" s="155">
        <v>4559.0200000000004</v>
      </c>
    </row>
    <row r="394" spans="1:10" x14ac:dyDescent="0.2">
      <c r="A394" s="144">
        <v>80122</v>
      </c>
      <c r="B394" s="145" t="s">
        <v>449</v>
      </c>
      <c r="C394" s="156">
        <v>164</v>
      </c>
      <c r="D394" s="155">
        <v>4406.117548272463</v>
      </c>
      <c r="E394" s="155">
        <v>67392</v>
      </c>
      <c r="F394" s="156">
        <v>107</v>
      </c>
      <c r="G394" s="155">
        <v>34678</v>
      </c>
      <c r="H394" s="154">
        <v>13</v>
      </c>
      <c r="I394" s="155">
        <v>17731.27</v>
      </c>
      <c r="J394" s="155">
        <v>14287.81</v>
      </c>
    </row>
    <row r="395" spans="1:10" x14ac:dyDescent="0.2">
      <c r="A395" s="144">
        <v>80125</v>
      </c>
      <c r="B395" s="145" t="s">
        <v>450</v>
      </c>
      <c r="C395" s="156">
        <v>165</v>
      </c>
      <c r="D395" s="155">
        <v>6761.4735419760918</v>
      </c>
      <c r="E395" s="155">
        <v>1024395</v>
      </c>
      <c r="F395" s="156">
        <v>1913.5</v>
      </c>
      <c r="G395" s="155">
        <v>1229101</v>
      </c>
      <c r="H395" s="154">
        <v>853</v>
      </c>
      <c r="I395" s="155">
        <v>10701.13</v>
      </c>
      <c r="J395" s="155">
        <v>4265.0600000000004</v>
      </c>
    </row>
    <row r="396" spans="1:10" x14ac:dyDescent="0.2">
      <c r="A396" s="144">
        <v>81094</v>
      </c>
      <c r="B396" s="145" t="s">
        <v>451</v>
      </c>
      <c r="C396" s="156">
        <v>166</v>
      </c>
      <c r="D396" s="155">
        <v>8168.7117734726799</v>
      </c>
      <c r="E396" s="155">
        <v>415336</v>
      </c>
      <c r="F396" s="156">
        <v>876.5</v>
      </c>
      <c r="G396" s="155">
        <v>457084</v>
      </c>
      <c r="H396" s="154">
        <v>292</v>
      </c>
      <c r="I396" s="155">
        <v>10437.83</v>
      </c>
      <c r="J396" s="155">
        <v>3550.21</v>
      </c>
    </row>
    <row r="397" spans="1:10" x14ac:dyDescent="0.2">
      <c r="A397" s="144">
        <v>81095</v>
      </c>
      <c r="B397" s="145" t="s">
        <v>452</v>
      </c>
      <c r="C397" s="156">
        <v>145</v>
      </c>
      <c r="D397" s="155">
        <v>6938.3716884892701</v>
      </c>
      <c r="E397" s="155">
        <v>142739</v>
      </c>
      <c r="F397" s="156">
        <v>247</v>
      </c>
      <c r="G397" s="155">
        <v>108537</v>
      </c>
      <c r="H397" s="154">
        <v>68</v>
      </c>
      <c r="I397" s="155">
        <v>10985.24</v>
      </c>
      <c r="J397" s="155">
        <v>3862.66</v>
      </c>
    </row>
    <row r="398" spans="1:10" x14ac:dyDescent="0.2">
      <c r="A398" s="144">
        <v>81096</v>
      </c>
      <c r="B398" s="145" t="s">
        <v>453</v>
      </c>
      <c r="C398" s="156">
        <v>168</v>
      </c>
      <c r="D398" s="155">
        <v>5681.9128851900832</v>
      </c>
      <c r="E398" s="155">
        <v>1280547</v>
      </c>
      <c r="F398" s="156">
        <v>2579.5</v>
      </c>
      <c r="G398" s="155">
        <v>903809</v>
      </c>
      <c r="H398" s="154">
        <v>675</v>
      </c>
      <c r="I398" s="155">
        <v>11398.55</v>
      </c>
      <c r="J398" s="155">
        <v>5177.78</v>
      </c>
    </row>
    <row r="399" spans="1:10" x14ac:dyDescent="0.2">
      <c r="A399" s="144">
        <v>81097</v>
      </c>
      <c r="B399" s="145" t="s">
        <v>454</v>
      </c>
      <c r="C399" s="156">
        <v>140</v>
      </c>
      <c r="D399" s="155">
        <v>6866.836735914615</v>
      </c>
      <c r="E399" s="155">
        <v>167563</v>
      </c>
      <c r="F399" s="156">
        <v>192</v>
      </c>
      <c r="G399" s="155">
        <v>56238</v>
      </c>
      <c r="H399" s="154">
        <v>31</v>
      </c>
      <c r="I399" s="155">
        <v>13470.25</v>
      </c>
      <c r="J399" s="155">
        <v>3399.06</v>
      </c>
    </row>
    <row r="400" spans="1:10" x14ac:dyDescent="0.2">
      <c r="A400" s="144">
        <v>82100</v>
      </c>
      <c r="B400" s="145" t="s">
        <v>455</v>
      </c>
      <c r="C400" s="156">
        <v>164</v>
      </c>
      <c r="D400" s="155">
        <v>5677.5739482567406</v>
      </c>
      <c r="E400" s="155">
        <v>405171</v>
      </c>
      <c r="F400" s="156">
        <v>473</v>
      </c>
      <c r="G400" s="155">
        <v>313872</v>
      </c>
      <c r="H400" s="154">
        <v>224</v>
      </c>
      <c r="I400" s="155">
        <v>11664.23</v>
      </c>
      <c r="J400" s="155">
        <v>5641.8</v>
      </c>
    </row>
    <row r="401" spans="1:10" x14ac:dyDescent="0.2">
      <c r="A401" s="144">
        <v>82101</v>
      </c>
      <c r="B401" s="145" t="s">
        <v>456</v>
      </c>
      <c r="C401" s="156">
        <v>147</v>
      </c>
      <c r="D401" s="155">
        <v>4054.2753747430106</v>
      </c>
      <c r="E401" s="155">
        <v>155125</v>
      </c>
      <c r="F401" s="156">
        <v>284</v>
      </c>
      <c r="G401" s="155">
        <v>103802</v>
      </c>
      <c r="H401" s="154">
        <v>40</v>
      </c>
      <c r="I401" s="155">
        <v>11376.16</v>
      </c>
      <c r="J401" s="155">
        <v>7964.22</v>
      </c>
    </row>
    <row r="402" spans="1:10" x14ac:dyDescent="0.2">
      <c r="A402" s="144">
        <v>82105</v>
      </c>
      <c r="B402" s="145" t="s">
        <v>457</v>
      </c>
      <c r="C402" s="156">
        <v>148</v>
      </c>
      <c r="D402" s="155">
        <v>3731.8867439893356</v>
      </c>
      <c r="E402" s="155">
        <v>39692</v>
      </c>
      <c r="F402" s="156">
        <v>39</v>
      </c>
      <c r="G402" s="155">
        <v>13920</v>
      </c>
      <c r="H402" s="154">
        <v>8</v>
      </c>
      <c r="I402" s="155">
        <v>19046.419999999998</v>
      </c>
      <c r="J402" s="155">
        <v>15379.41</v>
      </c>
    </row>
    <row r="403" spans="1:10" x14ac:dyDescent="0.2">
      <c r="A403" s="144">
        <v>82108</v>
      </c>
      <c r="B403" s="145" t="s">
        <v>458</v>
      </c>
      <c r="C403" s="156">
        <v>145</v>
      </c>
      <c r="D403" s="155">
        <v>5332.2204549909748</v>
      </c>
      <c r="E403" s="155">
        <v>166835</v>
      </c>
      <c r="F403" s="156">
        <v>305.5</v>
      </c>
      <c r="G403" s="155">
        <v>182342</v>
      </c>
      <c r="H403" s="154">
        <v>101</v>
      </c>
      <c r="I403" s="155">
        <v>10725</v>
      </c>
      <c r="J403" s="155">
        <v>4809.42</v>
      </c>
    </row>
    <row r="404" spans="1:10" x14ac:dyDescent="0.2">
      <c r="A404" s="144">
        <v>83001</v>
      </c>
      <c r="B404" s="145" t="s">
        <v>459</v>
      </c>
      <c r="C404" s="156">
        <v>167</v>
      </c>
      <c r="D404" s="155">
        <v>5715.8821516548314</v>
      </c>
      <c r="E404" s="155">
        <v>275262</v>
      </c>
      <c r="F404" s="156">
        <v>313</v>
      </c>
      <c r="G404" s="155">
        <v>141108</v>
      </c>
      <c r="H404" s="154">
        <v>76</v>
      </c>
      <c r="I404" s="155">
        <v>11671.93</v>
      </c>
      <c r="J404" s="155">
        <v>6607.17</v>
      </c>
    </row>
    <row r="405" spans="1:10" x14ac:dyDescent="0.2">
      <c r="A405" s="144">
        <v>83002</v>
      </c>
      <c r="B405" s="145" t="s">
        <v>460</v>
      </c>
      <c r="C405" s="156">
        <v>168</v>
      </c>
      <c r="D405" s="155">
        <v>3988.1182781042339</v>
      </c>
      <c r="E405" s="155">
        <v>227276</v>
      </c>
      <c r="F405" s="156">
        <v>262</v>
      </c>
      <c r="G405" s="155">
        <v>160736</v>
      </c>
      <c r="H405" s="154">
        <v>73</v>
      </c>
      <c r="I405" s="155">
        <v>16658.810000000001</v>
      </c>
      <c r="J405" s="155">
        <v>15924.24</v>
      </c>
    </row>
    <row r="406" spans="1:10" x14ac:dyDescent="0.2">
      <c r="A406" s="144">
        <v>83003</v>
      </c>
      <c r="B406" s="145" t="s">
        <v>461</v>
      </c>
      <c r="C406" s="156">
        <v>173</v>
      </c>
      <c r="D406" s="155">
        <v>5433.618366621904</v>
      </c>
      <c r="E406" s="155">
        <v>1753715</v>
      </c>
      <c r="F406" s="156">
        <v>2703.5</v>
      </c>
      <c r="G406" s="155">
        <v>745490</v>
      </c>
      <c r="H406" s="154">
        <v>436</v>
      </c>
      <c r="I406" s="155">
        <v>11872.22</v>
      </c>
      <c r="J406" s="155">
        <v>9360.5</v>
      </c>
    </row>
    <row r="407" spans="1:10" x14ac:dyDescent="0.2">
      <c r="A407" s="144">
        <v>83005</v>
      </c>
      <c r="B407" s="145" t="s">
        <v>462</v>
      </c>
      <c r="C407" s="156">
        <v>176</v>
      </c>
      <c r="D407" s="155">
        <v>4854.32810511139</v>
      </c>
      <c r="E407" s="155">
        <v>5437272</v>
      </c>
      <c r="F407" s="156">
        <v>5350.5</v>
      </c>
      <c r="G407" s="155">
        <v>2512792</v>
      </c>
      <c r="H407" s="154">
        <v>1302</v>
      </c>
      <c r="I407" s="155">
        <v>13699.42</v>
      </c>
      <c r="J407" s="155">
        <v>10787.56</v>
      </c>
    </row>
    <row r="408" spans="1:10" x14ac:dyDescent="0.2">
      <c r="A408" s="144">
        <v>84001</v>
      </c>
      <c r="B408" s="145" t="s">
        <v>463</v>
      </c>
      <c r="C408" s="156">
        <v>164</v>
      </c>
      <c r="D408" s="155">
        <v>6777.9705746565287</v>
      </c>
      <c r="E408" s="155">
        <v>847455</v>
      </c>
      <c r="F408" s="156">
        <v>1478</v>
      </c>
      <c r="G408" s="155">
        <v>631685</v>
      </c>
      <c r="H408" s="154">
        <v>393</v>
      </c>
      <c r="I408" s="155">
        <v>9308.92</v>
      </c>
      <c r="J408" s="155">
        <v>3394.86</v>
      </c>
    </row>
    <row r="409" spans="1:10" x14ac:dyDescent="0.2">
      <c r="A409" s="144">
        <v>84002</v>
      </c>
      <c r="B409" s="145" t="s">
        <v>464</v>
      </c>
      <c r="C409" s="156">
        <v>162</v>
      </c>
      <c r="D409" s="155">
        <v>7068.5778418272057</v>
      </c>
      <c r="E409" s="155">
        <v>132039</v>
      </c>
      <c r="F409" s="156">
        <v>335.5</v>
      </c>
      <c r="G409" s="155">
        <v>95480</v>
      </c>
      <c r="H409" s="154">
        <v>52</v>
      </c>
      <c r="I409" s="155">
        <v>12498.16</v>
      </c>
      <c r="J409" s="155">
        <v>3626.19</v>
      </c>
    </row>
    <row r="410" spans="1:10" x14ac:dyDescent="0.2">
      <c r="A410" s="144">
        <v>84003</v>
      </c>
      <c r="B410" s="145" t="s">
        <v>465</v>
      </c>
      <c r="C410" s="156">
        <v>145</v>
      </c>
      <c r="D410" s="155">
        <v>6492.8701155862109</v>
      </c>
      <c r="E410" s="155">
        <v>108250</v>
      </c>
      <c r="F410" s="156">
        <v>133.5</v>
      </c>
      <c r="G410" s="155">
        <v>71016</v>
      </c>
      <c r="H410" s="154">
        <v>49</v>
      </c>
      <c r="I410" s="155">
        <v>10916.34</v>
      </c>
      <c r="J410" s="155">
        <v>4911.76</v>
      </c>
    </row>
    <row r="411" spans="1:10" x14ac:dyDescent="0.2">
      <c r="A411" s="144">
        <v>84004</v>
      </c>
      <c r="B411" s="145" t="s">
        <v>466</v>
      </c>
      <c r="C411" s="156">
        <v>159</v>
      </c>
      <c r="D411" s="155">
        <v>7549.2520291343008</v>
      </c>
      <c r="E411" s="155">
        <v>183532</v>
      </c>
      <c r="F411" s="156">
        <v>230.5</v>
      </c>
      <c r="G411" s="155">
        <v>106598</v>
      </c>
      <c r="H411" s="154">
        <v>52</v>
      </c>
      <c r="I411" s="155">
        <v>12415.12</v>
      </c>
      <c r="J411" s="155">
        <v>2946.9</v>
      </c>
    </row>
    <row r="412" spans="1:10" x14ac:dyDescent="0.2">
      <c r="A412" s="144">
        <v>84005</v>
      </c>
      <c r="B412" s="145" t="s">
        <v>467</v>
      </c>
      <c r="C412" s="156">
        <v>145</v>
      </c>
      <c r="D412" s="155">
        <v>5900.3529862339919</v>
      </c>
      <c r="E412" s="155">
        <v>169818</v>
      </c>
      <c r="F412" s="156">
        <v>281</v>
      </c>
      <c r="G412" s="155">
        <v>153798</v>
      </c>
      <c r="H412" s="154">
        <v>67</v>
      </c>
      <c r="I412" s="155">
        <v>10033.07</v>
      </c>
      <c r="J412" s="155">
        <v>3666.14</v>
      </c>
    </row>
    <row r="413" spans="1:10" x14ac:dyDescent="0.2">
      <c r="A413" s="144">
        <v>84006</v>
      </c>
      <c r="B413" s="145" t="s">
        <v>468</v>
      </c>
      <c r="C413" s="156">
        <v>144</v>
      </c>
      <c r="D413" s="155">
        <v>7388.1353261008517</v>
      </c>
      <c r="E413" s="155">
        <v>266481</v>
      </c>
      <c r="F413" s="156">
        <v>487.5</v>
      </c>
      <c r="G413" s="155">
        <v>206158</v>
      </c>
      <c r="H413" s="154">
        <v>142</v>
      </c>
      <c r="I413" s="155">
        <v>10915.14</v>
      </c>
      <c r="J413" s="155">
        <v>3508.45</v>
      </c>
    </row>
    <row r="414" spans="1:10" x14ac:dyDescent="0.2">
      <c r="A414" s="144">
        <v>85043</v>
      </c>
      <c r="B414" s="145" t="s">
        <v>469</v>
      </c>
      <c r="C414" s="156">
        <v>172</v>
      </c>
      <c r="D414" s="155">
        <v>10582.792783852017</v>
      </c>
      <c r="E414" s="155">
        <v>29775</v>
      </c>
      <c r="F414" s="156">
        <v>40.5</v>
      </c>
      <c r="G414" s="155">
        <v>18106</v>
      </c>
      <c r="H414" s="154">
        <v>6</v>
      </c>
      <c r="I414" s="155">
        <v>18182.990000000002</v>
      </c>
      <c r="J414" s="155">
        <v>4573.71</v>
      </c>
    </row>
    <row r="415" spans="1:10" x14ac:dyDescent="0.2">
      <c r="A415" s="144">
        <v>85044</v>
      </c>
      <c r="B415" s="145" t="s">
        <v>470</v>
      </c>
      <c r="C415" s="156">
        <v>165</v>
      </c>
      <c r="D415" s="155">
        <v>7869.4466520666319</v>
      </c>
      <c r="E415" s="155">
        <v>174760</v>
      </c>
      <c r="F415" s="156">
        <v>316</v>
      </c>
      <c r="G415" s="155">
        <v>134406</v>
      </c>
      <c r="H415" s="154">
        <v>77</v>
      </c>
      <c r="I415" s="155">
        <v>11863.41</v>
      </c>
      <c r="J415" s="155">
        <v>3233.72</v>
      </c>
    </row>
    <row r="416" spans="1:10" x14ac:dyDescent="0.2">
      <c r="A416" s="144">
        <v>85045</v>
      </c>
      <c r="B416" s="145" t="s">
        <v>471</v>
      </c>
      <c r="C416" s="156">
        <v>154</v>
      </c>
      <c r="D416" s="155">
        <v>7919.3220675474131</v>
      </c>
      <c r="E416" s="155">
        <v>136302</v>
      </c>
      <c r="F416" s="156">
        <v>284.5</v>
      </c>
      <c r="G416" s="155">
        <v>165678</v>
      </c>
      <c r="H416" s="154">
        <v>129</v>
      </c>
      <c r="I416" s="155">
        <v>11243.41</v>
      </c>
      <c r="J416" s="155">
        <v>2719.25</v>
      </c>
    </row>
    <row r="417" spans="1:10" x14ac:dyDescent="0.2">
      <c r="A417" s="144">
        <v>85046</v>
      </c>
      <c r="B417" s="145" t="s">
        <v>472</v>
      </c>
      <c r="C417" s="156">
        <v>171</v>
      </c>
      <c r="D417" s="155">
        <v>6892.9939217119636</v>
      </c>
      <c r="E417" s="155">
        <v>2083387</v>
      </c>
      <c r="F417" s="156">
        <v>3842</v>
      </c>
      <c r="G417" s="155">
        <v>1349949</v>
      </c>
      <c r="H417" s="154">
        <v>1221</v>
      </c>
      <c r="I417" s="155">
        <v>11050.07</v>
      </c>
      <c r="J417" s="155">
        <v>2630.22</v>
      </c>
    </row>
    <row r="418" spans="1:10" x14ac:dyDescent="0.2">
      <c r="A418" s="144">
        <v>85048</v>
      </c>
      <c r="B418" s="145" t="s">
        <v>473</v>
      </c>
      <c r="C418" s="156">
        <v>167</v>
      </c>
      <c r="D418" s="155">
        <v>6340.4642441913193</v>
      </c>
      <c r="E418" s="155">
        <v>253893</v>
      </c>
      <c r="F418" s="156">
        <v>627</v>
      </c>
      <c r="G418" s="155">
        <v>227116</v>
      </c>
      <c r="H418" s="154">
        <v>75</v>
      </c>
      <c r="I418" s="155">
        <v>10619.05</v>
      </c>
      <c r="J418" s="155">
        <v>3293.32</v>
      </c>
    </row>
    <row r="419" spans="1:10" x14ac:dyDescent="0.2">
      <c r="A419" s="144">
        <v>85049</v>
      </c>
      <c r="B419" s="145" t="s">
        <v>474</v>
      </c>
      <c r="C419" s="156">
        <v>163</v>
      </c>
      <c r="D419" s="155">
        <v>6941.8637389947116</v>
      </c>
      <c r="E419" s="155">
        <v>154146</v>
      </c>
      <c r="F419" s="156">
        <v>266</v>
      </c>
      <c r="G419" s="155">
        <v>133034</v>
      </c>
      <c r="H419" s="154">
        <v>66</v>
      </c>
      <c r="I419" s="155">
        <v>11300.97</v>
      </c>
      <c r="J419" s="155">
        <v>2785.89</v>
      </c>
    </row>
    <row r="420" spans="1:10" x14ac:dyDescent="0.2">
      <c r="A420" s="144">
        <v>86100</v>
      </c>
      <c r="B420" s="145" t="s">
        <v>475</v>
      </c>
      <c r="C420" s="156">
        <v>156</v>
      </c>
      <c r="D420" s="155">
        <v>4585.4239173662781</v>
      </c>
      <c r="E420" s="155">
        <v>276887</v>
      </c>
      <c r="F420" s="156">
        <v>280.5</v>
      </c>
      <c r="G420" s="155">
        <v>162115</v>
      </c>
      <c r="H420" s="154">
        <v>87</v>
      </c>
      <c r="I420" s="155">
        <v>11585.97</v>
      </c>
      <c r="J420" s="155">
        <v>6486.81</v>
      </c>
    </row>
    <row r="421" spans="1:10" x14ac:dyDescent="0.2">
      <c r="A421" s="144">
        <v>87083</v>
      </c>
      <c r="B421" s="145" t="s">
        <v>476</v>
      </c>
      <c r="C421" s="156">
        <v>154</v>
      </c>
      <c r="D421" s="155">
        <v>4558.9369054737117</v>
      </c>
      <c r="E421" s="155">
        <v>324496</v>
      </c>
      <c r="F421" s="156">
        <v>614</v>
      </c>
      <c r="G421" s="155">
        <v>211633</v>
      </c>
      <c r="H421" s="154">
        <v>141</v>
      </c>
      <c r="I421" s="155">
        <v>9928.5400000000009</v>
      </c>
      <c r="J421" s="155">
        <v>5601.3</v>
      </c>
    </row>
    <row r="422" spans="1:10" x14ac:dyDescent="0.2">
      <c r="A422" s="144">
        <v>88072</v>
      </c>
      <c r="B422" s="145" t="s">
        <v>477</v>
      </c>
      <c r="C422" s="156">
        <v>166</v>
      </c>
      <c r="D422" s="155">
        <v>7168.3331201616047</v>
      </c>
      <c r="E422" s="155">
        <v>141703</v>
      </c>
      <c r="F422" s="156">
        <v>176.5</v>
      </c>
      <c r="G422" s="155">
        <v>84523</v>
      </c>
      <c r="H422" s="154">
        <v>45</v>
      </c>
      <c r="I422" s="155">
        <v>12898.51</v>
      </c>
      <c r="J422" s="155">
        <v>5872.66</v>
      </c>
    </row>
    <row r="423" spans="1:10" x14ac:dyDescent="0.2">
      <c r="A423" s="144">
        <v>88073</v>
      </c>
      <c r="B423" s="145" t="s">
        <v>478</v>
      </c>
      <c r="C423" s="156">
        <v>146</v>
      </c>
      <c r="D423" s="155">
        <v>11543.7228551102</v>
      </c>
      <c r="E423" s="155">
        <v>46544</v>
      </c>
      <c r="F423" s="156">
        <v>46.5</v>
      </c>
      <c r="G423" s="155">
        <v>35344</v>
      </c>
      <c r="H423" s="154">
        <v>20</v>
      </c>
      <c r="I423" s="155">
        <v>15668.99</v>
      </c>
      <c r="J423" s="155">
        <v>8443.4</v>
      </c>
    </row>
    <row r="424" spans="1:10" x14ac:dyDescent="0.2">
      <c r="A424" s="144">
        <v>88075</v>
      </c>
      <c r="B424" s="145" t="s">
        <v>479</v>
      </c>
      <c r="C424" s="156">
        <v>145</v>
      </c>
      <c r="D424" s="155">
        <v>8581.6823023048455</v>
      </c>
      <c r="E424" s="155">
        <v>42101</v>
      </c>
      <c r="F424" s="156">
        <v>59.5</v>
      </c>
      <c r="G424" s="155">
        <v>60871</v>
      </c>
      <c r="H424" s="154">
        <v>30</v>
      </c>
      <c r="I424" s="155">
        <v>13986.14</v>
      </c>
      <c r="J424" s="155">
        <v>5211.43</v>
      </c>
    </row>
    <row r="425" spans="1:10" x14ac:dyDescent="0.2">
      <c r="A425" s="144">
        <v>88080</v>
      </c>
      <c r="B425" s="145" t="s">
        <v>480</v>
      </c>
      <c r="C425" s="156">
        <v>170</v>
      </c>
      <c r="D425" s="155">
        <v>2333.4765745267882</v>
      </c>
      <c r="E425" s="155">
        <v>277719</v>
      </c>
      <c r="F425" s="156">
        <v>295</v>
      </c>
      <c r="G425" s="155">
        <v>164803</v>
      </c>
      <c r="H425" s="154">
        <v>90</v>
      </c>
      <c r="I425" s="155">
        <v>15226.01</v>
      </c>
      <c r="J425" s="155">
        <v>12111.29</v>
      </c>
    </row>
    <row r="426" spans="1:10" x14ac:dyDescent="0.2">
      <c r="A426" s="144">
        <v>88081</v>
      </c>
      <c r="B426" s="145" t="s">
        <v>481</v>
      </c>
      <c r="C426" s="156">
        <v>163</v>
      </c>
      <c r="D426" s="155">
        <v>6428.6064993297032</v>
      </c>
      <c r="E426" s="155">
        <v>556456</v>
      </c>
      <c r="F426" s="156">
        <v>966.5</v>
      </c>
      <c r="G426" s="155">
        <v>599075</v>
      </c>
      <c r="H426" s="154">
        <v>436</v>
      </c>
      <c r="I426" s="155">
        <v>11876.28</v>
      </c>
      <c r="J426" s="155">
        <v>6311.65</v>
      </c>
    </row>
    <row r="427" spans="1:10" x14ac:dyDescent="0.2">
      <c r="A427" s="144">
        <v>89080</v>
      </c>
      <c r="B427" s="145" t="s">
        <v>482</v>
      </c>
      <c r="C427" s="156">
        <v>168</v>
      </c>
      <c r="D427" s="155">
        <v>5779.2129051868142</v>
      </c>
      <c r="E427" s="155">
        <v>326710</v>
      </c>
      <c r="F427" s="156">
        <v>401</v>
      </c>
      <c r="G427" s="155">
        <v>247953</v>
      </c>
      <c r="H427" s="154">
        <v>136</v>
      </c>
      <c r="I427" s="155">
        <v>9880.52</v>
      </c>
      <c r="J427" s="155">
        <v>4375.8500000000004</v>
      </c>
    </row>
    <row r="428" spans="1:10" x14ac:dyDescent="0.2">
      <c r="A428" s="144">
        <v>89087</v>
      </c>
      <c r="B428" s="145" t="s">
        <v>483</v>
      </c>
      <c r="C428" s="156">
        <v>162</v>
      </c>
      <c r="D428" s="155">
        <v>8948.0993275626643</v>
      </c>
      <c r="E428" s="155">
        <v>99935</v>
      </c>
      <c r="F428" s="156">
        <v>96.5</v>
      </c>
      <c r="G428" s="155">
        <v>71577</v>
      </c>
      <c r="H428" s="154">
        <v>49</v>
      </c>
      <c r="I428" s="155">
        <v>14994.09</v>
      </c>
      <c r="J428" s="155">
        <v>6763.39</v>
      </c>
    </row>
    <row r="429" spans="1:10" x14ac:dyDescent="0.2">
      <c r="A429" s="144">
        <v>89088</v>
      </c>
      <c r="B429" s="145" t="s">
        <v>484</v>
      </c>
      <c r="C429" s="156">
        <v>165</v>
      </c>
      <c r="D429" s="155">
        <v>8211.9870232477278</v>
      </c>
      <c r="E429" s="155">
        <v>72161</v>
      </c>
      <c r="F429" s="156">
        <v>74</v>
      </c>
      <c r="G429" s="155">
        <v>60064</v>
      </c>
      <c r="H429" s="154">
        <v>30</v>
      </c>
      <c r="I429" s="155">
        <v>14967.09</v>
      </c>
      <c r="J429" s="155">
        <v>6158.41</v>
      </c>
    </row>
    <row r="430" spans="1:10" x14ac:dyDescent="0.2">
      <c r="A430" s="144">
        <v>89089</v>
      </c>
      <c r="B430" s="145" t="s">
        <v>485</v>
      </c>
      <c r="C430" s="156">
        <v>159</v>
      </c>
      <c r="D430" s="155">
        <v>5585.8674795204524</v>
      </c>
      <c r="E430" s="155">
        <v>556484</v>
      </c>
      <c r="F430" s="156">
        <v>1030.5</v>
      </c>
      <c r="G430" s="155">
        <v>381479</v>
      </c>
      <c r="H430" s="154">
        <v>193</v>
      </c>
      <c r="I430" s="155">
        <v>10816.03</v>
      </c>
      <c r="J430" s="155">
        <v>5440.66</v>
      </c>
    </row>
    <row r="431" spans="1:10" x14ac:dyDescent="0.2">
      <c r="A431" s="144">
        <v>90075</v>
      </c>
      <c r="B431" s="145" t="s">
        <v>486</v>
      </c>
      <c r="C431" s="156">
        <v>143</v>
      </c>
      <c r="D431" s="155">
        <v>10841.853028973159</v>
      </c>
      <c r="E431" s="155">
        <v>44931</v>
      </c>
      <c r="F431" s="156">
        <v>37</v>
      </c>
      <c r="G431" s="155">
        <v>28892</v>
      </c>
      <c r="H431" s="154">
        <v>5</v>
      </c>
      <c r="I431" s="155">
        <v>13432.28</v>
      </c>
      <c r="J431" s="155">
        <v>4596.3500000000004</v>
      </c>
    </row>
    <row r="432" spans="1:10" x14ac:dyDescent="0.2">
      <c r="A432" s="144">
        <v>90076</v>
      </c>
      <c r="B432" s="145" t="s">
        <v>487</v>
      </c>
      <c r="C432" s="156">
        <v>142</v>
      </c>
      <c r="D432" s="155">
        <v>6261.2566479118086</v>
      </c>
      <c r="E432" s="155">
        <v>156300</v>
      </c>
      <c r="F432" s="156">
        <v>222.5</v>
      </c>
      <c r="G432" s="155">
        <v>114488</v>
      </c>
      <c r="H432" s="154">
        <v>52</v>
      </c>
      <c r="I432" s="155">
        <v>10568.93</v>
      </c>
      <c r="J432" s="155">
        <v>4812.5200000000004</v>
      </c>
    </row>
    <row r="433" spans="1:10" x14ac:dyDescent="0.2">
      <c r="A433" s="144">
        <v>90077</v>
      </c>
      <c r="B433" s="145" t="s">
        <v>488</v>
      </c>
      <c r="C433" s="156">
        <v>155</v>
      </c>
      <c r="D433" s="155">
        <v>3930.8689118834682</v>
      </c>
      <c r="E433" s="155">
        <v>117427</v>
      </c>
      <c r="F433" s="156">
        <v>90</v>
      </c>
      <c r="G433" s="155">
        <v>57991</v>
      </c>
      <c r="H433" s="154">
        <v>39</v>
      </c>
      <c r="I433" s="155">
        <v>12224.24</v>
      </c>
      <c r="J433" s="155">
        <v>5908.48</v>
      </c>
    </row>
    <row r="434" spans="1:10" x14ac:dyDescent="0.2">
      <c r="A434" s="144">
        <v>90078</v>
      </c>
      <c r="B434" s="145" t="s">
        <v>489</v>
      </c>
      <c r="C434" s="156">
        <v>158</v>
      </c>
      <c r="D434" s="155">
        <v>8132.4972512526729</v>
      </c>
      <c r="E434" s="155">
        <v>84069</v>
      </c>
      <c r="F434" s="156">
        <v>127.5</v>
      </c>
      <c r="G434" s="155">
        <v>87778</v>
      </c>
      <c r="H434" s="154">
        <v>54</v>
      </c>
      <c r="I434" s="155">
        <v>17710.439999999999</v>
      </c>
      <c r="J434" s="155">
        <v>10651.62</v>
      </c>
    </row>
    <row r="435" spans="1:10" x14ac:dyDescent="0.2">
      <c r="A435" s="144">
        <v>91091</v>
      </c>
      <c r="B435" s="145" t="s">
        <v>490</v>
      </c>
      <c r="C435" s="156">
        <v>151</v>
      </c>
      <c r="D435" s="155">
        <v>8175.339522436554</v>
      </c>
      <c r="E435" s="155">
        <v>53664</v>
      </c>
      <c r="F435" s="156">
        <v>147</v>
      </c>
      <c r="G435" s="155">
        <v>84741</v>
      </c>
      <c r="H435" s="154">
        <v>48</v>
      </c>
      <c r="I435" s="155">
        <v>9328.07</v>
      </c>
      <c r="J435" s="155">
        <v>1199.4000000000001</v>
      </c>
    </row>
    <row r="436" spans="1:10" x14ac:dyDescent="0.2">
      <c r="A436" s="144">
        <v>91092</v>
      </c>
      <c r="B436" s="145" t="s">
        <v>491</v>
      </c>
      <c r="C436" s="156">
        <v>155</v>
      </c>
      <c r="D436" s="155">
        <v>7188.6394773862248</v>
      </c>
      <c r="E436" s="155">
        <v>622374</v>
      </c>
      <c r="F436" s="156">
        <v>1395.5</v>
      </c>
      <c r="G436" s="155">
        <v>401321</v>
      </c>
      <c r="H436" s="154">
        <v>203</v>
      </c>
      <c r="I436" s="155">
        <v>9701.9500000000007</v>
      </c>
      <c r="J436" s="155">
        <v>1786.66</v>
      </c>
    </row>
    <row r="437" spans="1:10" x14ac:dyDescent="0.2">
      <c r="A437" s="144">
        <v>91093</v>
      </c>
      <c r="B437" s="145" t="s">
        <v>492</v>
      </c>
      <c r="C437" s="156">
        <v>148</v>
      </c>
      <c r="D437" s="155">
        <v>6309.0594138095466</v>
      </c>
      <c r="E437" s="155">
        <v>60694</v>
      </c>
      <c r="F437" s="156">
        <v>128</v>
      </c>
      <c r="G437" s="155">
        <v>30833</v>
      </c>
      <c r="H437" s="154">
        <v>16</v>
      </c>
      <c r="I437" s="155">
        <v>11792.86</v>
      </c>
      <c r="J437" s="155">
        <v>1515.41</v>
      </c>
    </row>
    <row r="438" spans="1:10" x14ac:dyDescent="0.2">
      <c r="A438" s="144">
        <v>91095</v>
      </c>
      <c r="B438" s="145" t="s">
        <v>493</v>
      </c>
      <c r="C438" s="156">
        <v>143</v>
      </c>
      <c r="D438" s="155">
        <v>7363.3700862636088</v>
      </c>
      <c r="E438" s="155">
        <v>27829</v>
      </c>
      <c r="F438" s="156">
        <v>158.5</v>
      </c>
      <c r="G438" s="155">
        <v>35646</v>
      </c>
      <c r="H438" s="154">
        <v>23</v>
      </c>
      <c r="I438" s="155">
        <v>9290.5300000000007</v>
      </c>
      <c r="J438" s="155">
        <v>1806.83</v>
      </c>
    </row>
    <row r="439" spans="1:10" x14ac:dyDescent="0.2">
      <c r="A439" s="144">
        <v>92087</v>
      </c>
      <c r="B439" s="145" t="s">
        <v>494</v>
      </c>
      <c r="C439" s="156">
        <v>168</v>
      </c>
      <c r="D439" s="155">
        <v>5045.2999861611488</v>
      </c>
      <c r="E439" s="155">
        <v>7719571</v>
      </c>
      <c r="F439" s="156">
        <v>10084.5</v>
      </c>
      <c r="G439" s="155">
        <v>4079314</v>
      </c>
      <c r="H439" s="154">
        <v>2964</v>
      </c>
      <c r="I439" s="155">
        <v>13490.87</v>
      </c>
      <c r="J439" s="155">
        <v>9097.92</v>
      </c>
    </row>
    <row r="440" spans="1:10" x14ac:dyDescent="0.2">
      <c r="A440" s="144">
        <v>92088</v>
      </c>
      <c r="B440" s="145" t="s">
        <v>495</v>
      </c>
      <c r="C440" s="156">
        <v>167</v>
      </c>
      <c r="D440" s="155">
        <v>4137.6523793359838</v>
      </c>
      <c r="E440" s="155">
        <v>6321471</v>
      </c>
      <c r="F440" s="156">
        <v>9319</v>
      </c>
      <c r="G440" s="155">
        <v>4136003</v>
      </c>
      <c r="H440" s="154">
        <v>2308</v>
      </c>
      <c r="I440" s="155">
        <v>13644.17</v>
      </c>
      <c r="J440" s="155">
        <v>9829.26</v>
      </c>
    </row>
    <row r="441" spans="1:10" x14ac:dyDescent="0.2">
      <c r="A441" s="144">
        <v>92089</v>
      </c>
      <c r="B441" s="145" t="s">
        <v>496</v>
      </c>
      <c r="C441" s="156">
        <v>167</v>
      </c>
      <c r="D441" s="155">
        <v>6365.7352979034667</v>
      </c>
      <c r="E441" s="155">
        <v>7516006</v>
      </c>
      <c r="F441" s="156">
        <v>9171.5</v>
      </c>
      <c r="G441" s="155">
        <v>4406781</v>
      </c>
      <c r="H441" s="154">
        <v>2923</v>
      </c>
      <c r="I441" s="155">
        <v>12642.81</v>
      </c>
      <c r="J441" s="155">
        <v>8656.31</v>
      </c>
    </row>
    <row r="442" spans="1:10" x14ac:dyDescent="0.2">
      <c r="A442" s="144">
        <v>92090</v>
      </c>
      <c r="B442" s="145" t="s">
        <v>497</v>
      </c>
      <c r="C442" s="156">
        <v>170</v>
      </c>
      <c r="D442" s="155">
        <v>3600.1805802078329</v>
      </c>
      <c r="E442" s="155">
        <v>949464</v>
      </c>
      <c r="F442" s="156">
        <v>1301.5</v>
      </c>
      <c r="G442" s="155">
        <v>1432209</v>
      </c>
      <c r="H442" s="154">
        <v>930</v>
      </c>
      <c r="I442" s="155">
        <v>19829.5</v>
      </c>
      <c r="J442" s="155">
        <v>15881.32</v>
      </c>
    </row>
    <row r="443" spans="1:10" x14ac:dyDescent="0.2">
      <c r="A443" s="144">
        <v>92091</v>
      </c>
      <c r="B443" s="145" t="s">
        <v>498</v>
      </c>
      <c r="C443" s="156">
        <v>170</v>
      </c>
      <c r="D443" s="155">
        <v>5117.9519362221336</v>
      </c>
      <c r="E443" s="155">
        <v>1281351</v>
      </c>
      <c r="F443" s="156">
        <v>1251.5</v>
      </c>
      <c r="G443" s="155">
        <v>429184</v>
      </c>
      <c r="H443" s="154">
        <v>431</v>
      </c>
      <c r="I443" s="155">
        <v>14951.51</v>
      </c>
      <c r="J443" s="155">
        <v>13000.79</v>
      </c>
    </row>
    <row r="444" spans="1:10" x14ac:dyDescent="0.2">
      <c r="A444" s="144">
        <v>93120</v>
      </c>
      <c r="B444" s="145" t="s">
        <v>499</v>
      </c>
      <c r="C444" s="156">
        <v>147</v>
      </c>
      <c r="D444" s="155">
        <v>6472.4400727876528</v>
      </c>
      <c r="E444" s="155">
        <v>101529</v>
      </c>
      <c r="F444" s="156">
        <v>83</v>
      </c>
      <c r="G444" s="155">
        <v>77768</v>
      </c>
      <c r="H444" s="154">
        <v>32</v>
      </c>
      <c r="I444" s="155">
        <v>11922.68</v>
      </c>
      <c r="J444" s="155">
        <v>4647.82</v>
      </c>
    </row>
    <row r="445" spans="1:10" x14ac:dyDescent="0.2">
      <c r="A445" s="144">
        <v>93121</v>
      </c>
      <c r="B445" s="145" t="s">
        <v>500</v>
      </c>
      <c r="C445" s="156">
        <v>142</v>
      </c>
      <c r="D445" s="155">
        <v>7932.177946509687</v>
      </c>
      <c r="E445" s="155">
        <v>46351</v>
      </c>
      <c r="F445" s="156">
        <v>69.5</v>
      </c>
      <c r="G445" s="155">
        <v>16932</v>
      </c>
      <c r="H445" s="154">
        <v>4</v>
      </c>
      <c r="I445" s="155">
        <v>12889.78</v>
      </c>
      <c r="J445" s="155">
        <v>3939.06</v>
      </c>
    </row>
    <row r="446" spans="1:10" x14ac:dyDescent="0.2">
      <c r="A446" s="144">
        <v>93123</v>
      </c>
      <c r="B446" s="145" t="s">
        <v>501</v>
      </c>
      <c r="C446" s="156">
        <v>152</v>
      </c>
      <c r="D446" s="155">
        <v>6199.426665880289</v>
      </c>
      <c r="E446" s="155">
        <v>166842</v>
      </c>
      <c r="F446" s="156">
        <v>344.5</v>
      </c>
      <c r="G446" s="155">
        <v>115527</v>
      </c>
      <c r="H446" s="154">
        <v>120</v>
      </c>
      <c r="I446" s="155">
        <v>11841.27</v>
      </c>
      <c r="J446" s="155">
        <v>4681.84</v>
      </c>
    </row>
    <row r="447" spans="1:10" x14ac:dyDescent="0.2">
      <c r="A447" s="144">
        <v>93124</v>
      </c>
      <c r="B447" s="145" t="s">
        <v>502</v>
      </c>
      <c r="C447" s="156">
        <v>151</v>
      </c>
      <c r="D447" s="155">
        <v>6023.9757645826221</v>
      </c>
      <c r="E447" s="155">
        <v>193224</v>
      </c>
      <c r="F447" s="156">
        <v>351.5</v>
      </c>
      <c r="G447" s="155">
        <v>122020</v>
      </c>
      <c r="H447" s="154">
        <v>98</v>
      </c>
      <c r="I447" s="155">
        <v>10710.5</v>
      </c>
      <c r="J447" s="155">
        <v>3510.97</v>
      </c>
    </row>
    <row r="448" spans="1:10" x14ac:dyDescent="0.2">
      <c r="A448" s="144">
        <v>94076</v>
      </c>
      <c r="B448" s="145" t="s">
        <v>503</v>
      </c>
      <c r="C448" s="156">
        <v>160</v>
      </c>
      <c r="D448" s="155">
        <v>6714.3876020877997</v>
      </c>
      <c r="E448" s="155">
        <v>150216</v>
      </c>
      <c r="F448" s="156">
        <v>210.5</v>
      </c>
      <c r="G448" s="155">
        <v>143400</v>
      </c>
      <c r="H448" s="154">
        <v>100</v>
      </c>
      <c r="I448" s="155">
        <v>12710.49</v>
      </c>
      <c r="J448" s="155">
        <v>3025.33</v>
      </c>
    </row>
    <row r="449" spans="1:10" x14ac:dyDescent="0.2">
      <c r="A449" s="144">
        <v>94078</v>
      </c>
      <c r="B449" s="145" t="s">
        <v>504</v>
      </c>
      <c r="C449" s="156">
        <v>163</v>
      </c>
      <c r="D449" s="155">
        <v>5667.7606543869206</v>
      </c>
      <c r="E449" s="155">
        <v>860993</v>
      </c>
      <c r="F449" s="156">
        <v>2244.5</v>
      </c>
      <c r="G449" s="155">
        <v>1061595</v>
      </c>
      <c r="H449" s="154">
        <v>394</v>
      </c>
      <c r="I449" s="155">
        <v>9744.6299999999992</v>
      </c>
      <c r="J449" s="155">
        <v>5323.09</v>
      </c>
    </row>
    <row r="450" spans="1:10" x14ac:dyDescent="0.2">
      <c r="A450" s="144">
        <v>94083</v>
      </c>
      <c r="B450" s="145" t="s">
        <v>505</v>
      </c>
      <c r="C450" s="156">
        <v>165</v>
      </c>
      <c r="D450" s="155">
        <v>6706.7711069191819</v>
      </c>
      <c r="E450" s="155">
        <v>915673</v>
      </c>
      <c r="F450" s="156">
        <v>1496</v>
      </c>
      <c r="G450" s="155">
        <v>685508</v>
      </c>
      <c r="H450" s="154">
        <v>317</v>
      </c>
      <c r="I450" s="155">
        <v>10563.34</v>
      </c>
      <c r="J450" s="155">
        <v>4292.87</v>
      </c>
    </row>
    <row r="451" spans="1:10" x14ac:dyDescent="0.2">
      <c r="A451" s="144">
        <v>94086</v>
      </c>
      <c r="B451" s="145" t="s">
        <v>506</v>
      </c>
      <c r="C451" s="156">
        <v>162</v>
      </c>
      <c r="D451" s="155">
        <v>7064.4104328186795</v>
      </c>
      <c r="E451" s="155">
        <v>381350</v>
      </c>
      <c r="F451" s="156">
        <v>1015</v>
      </c>
      <c r="G451" s="155">
        <v>503112</v>
      </c>
      <c r="H451" s="154">
        <v>315</v>
      </c>
      <c r="I451" s="155">
        <v>10207.450000000001</v>
      </c>
      <c r="J451" s="155">
        <v>3187.97</v>
      </c>
    </row>
    <row r="452" spans="1:10" x14ac:dyDescent="0.2">
      <c r="A452" s="144">
        <v>94087</v>
      </c>
      <c r="B452" s="145" t="s">
        <v>507</v>
      </c>
      <c r="C452" s="156">
        <v>169</v>
      </c>
      <c r="D452" s="155">
        <v>7571.9120453500545</v>
      </c>
      <c r="E452" s="155">
        <v>151200</v>
      </c>
      <c r="F452" s="156">
        <v>635</v>
      </c>
      <c r="G452" s="155">
        <v>263736</v>
      </c>
      <c r="H452" s="154">
        <v>195</v>
      </c>
      <c r="I452" s="155">
        <v>10139.530000000001</v>
      </c>
      <c r="J452" s="155">
        <v>3183.1</v>
      </c>
    </row>
    <row r="453" spans="1:10" x14ac:dyDescent="0.2">
      <c r="A453" s="144">
        <v>95059</v>
      </c>
      <c r="B453" s="145" t="s">
        <v>508</v>
      </c>
      <c r="C453" s="156">
        <v>171</v>
      </c>
      <c r="D453" s="155">
        <v>3298.8895159968706</v>
      </c>
      <c r="E453" s="155">
        <v>1125624</v>
      </c>
      <c r="F453" s="156">
        <v>1250.5</v>
      </c>
      <c r="G453" s="155">
        <v>507129</v>
      </c>
      <c r="H453" s="154">
        <v>334</v>
      </c>
      <c r="I453" s="155">
        <v>13944.45</v>
      </c>
      <c r="J453" s="155">
        <v>11834.82</v>
      </c>
    </row>
    <row r="454" spans="1:10" x14ac:dyDescent="0.2">
      <c r="A454" s="144">
        <v>96088</v>
      </c>
      <c r="B454" s="145" t="s">
        <v>509</v>
      </c>
      <c r="C454" s="156">
        <v>154</v>
      </c>
      <c r="D454" s="155">
        <v>5512.9497229109411</v>
      </c>
      <c r="E454" s="155">
        <v>4445867</v>
      </c>
      <c r="F454" s="156">
        <v>7384</v>
      </c>
      <c r="G454" s="155">
        <v>0</v>
      </c>
      <c r="H454" s="154">
        <v>2804</v>
      </c>
      <c r="I454" s="155">
        <v>16216.67</v>
      </c>
      <c r="J454" s="155">
        <v>9814.76</v>
      </c>
    </row>
    <row r="455" spans="1:10" x14ac:dyDescent="0.2">
      <c r="A455" s="144">
        <v>96089</v>
      </c>
      <c r="B455" s="145" t="s">
        <v>510</v>
      </c>
      <c r="C455" s="156">
        <v>167</v>
      </c>
      <c r="D455" s="155">
        <v>6085.4114400929975</v>
      </c>
      <c r="E455" s="155">
        <v>2733415</v>
      </c>
      <c r="F455" s="156">
        <v>4855.5</v>
      </c>
      <c r="G455" s="155">
        <v>0</v>
      </c>
      <c r="H455" s="154">
        <v>1529</v>
      </c>
      <c r="I455" s="155">
        <v>16278.32</v>
      </c>
      <c r="J455" s="155">
        <v>9323.52</v>
      </c>
    </row>
    <row r="456" spans="1:10" x14ac:dyDescent="0.2">
      <c r="A456" s="144">
        <v>96090</v>
      </c>
      <c r="B456" s="145" t="s">
        <v>511</v>
      </c>
      <c r="C456" s="156">
        <v>169</v>
      </c>
      <c r="D456" s="155">
        <v>2395.9583060745758</v>
      </c>
      <c r="E456" s="155">
        <v>2067718</v>
      </c>
      <c r="F456" s="156">
        <v>3076</v>
      </c>
      <c r="G456" s="155">
        <v>0</v>
      </c>
      <c r="H456" s="154">
        <v>1074</v>
      </c>
      <c r="I456" s="155">
        <v>15517.22</v>
      </c>
      <c r="J456" s="155">
        <v>15688.28</v>
      </c>
    </row>
    <row r="457" spans="1:10" x14ac:dyDescent="0.2">
      <c r="A457" s="144">
        <v>96091</v>
      </c>
      <c r="B457" s="145" t="s">
        <v>512</v>
      </c>
      <c r="C457" s="156">
        <v>173</v>
      </c>
      <c r="D457" s="155">
        <v>3225.4638557252879</v>
      </c>
      <c r="E457" s="155">
        <v>4721859</v>
      </c>
      <c r="F457" s="156">
        <v>9884</v>
      </c>
      <c r="G457" s="155">
        <v>0</v>
      </c>
      <c r="H457" s="154">
        <v>2907</v>
      </c>
      <c r="I457" s="155">
        <v>12094.79</v>
      </c>
      <c r="J457" s="155">
        <v>10804.06</v>
      </c>
    </row>
    <row r="458" spans="1:10" x14ac:dyDescent="0.2">
      <c r="A458" s="144">
        <v>96092</v>
      </c>
      <c r="B458" s="145" t="s">
        <v>513</v>
      </c>
      <c r="C458" s="156">
        <v>165</v>
      </c>
      <c r="D458" s="155">
        <v>2011.3686512568629</v>
      </c>
      <c r="E458" s="155">
        <v>577763</v>
      </c>
      <c r="F458" s="156">
        <v>1460.5</v>
      </c>
      <c r="G458" s="155">
        <v>0</v>
      </c>
      <c r="H458" s="154">
        <v>863</v>
      </c>
      <c r="I458" s="155">
        <v>13062.8</v>
      </c>
      <c r="J458" s="155">
        <v>13682.23</v>
      </c>
    </row>
    <row r="459" spans="1:10" x14ac:dyDescent="0.2">
      <c r="A459" s="144">
        <v>96093</v>
      </c>
      <c r="B459" s="145" t="s">
        <v>514</v>
      </c>
      <c r="C459" s="156">
        <v>168</v>
      </c>
      <c r="D459" s="155">
        <v>2746.0141744466036</v>
      </c>
      <c r="E459" s="155">
        <v>1239719</v>
      </c>
      <c r="F459" s="156">
        <v>2970.5</v>
      </c>
      <c r="G459" s="155">
        <v>0</v>
      </c>
      <c r="H459" s="154">
        <v>1143</v>
      </c>
      <c r="I459" s="155">
        <v>11135.55</v>
      </c>
      <c r="J459" s="155">
        <v>10263.719999999999</v>
      </c>
    </row>
    <row r="460" spans="1:10" x14ac:dyDescent="0.2">
      <c r="A460" s="144">
        <v>96094</v>
      </c>
      <c r="B460" s="145" t="s">
        <v>515</v>
      </c>
      <c r="C460" s="156">
        <v>172</v>
      </c>
      <c r="D460" s="155">
        <v>3093.9040211083975</v>
      </c>
      <c r="E460" s="155">
        <v>3038879</v>
      </c>
      <c r="F460" s="156">
        <v>6109</v>
      </c>
      <c r="G460" s="155">
        <v>0</v>
      </c>
      <c r="H460" s="154">
        <v>1621</v>
      </c>
      <c r="I460" s="155">
        <v>11285.13</v>
      </c>
      <c r="J460" s="155">
        <v>9201.39</v>
      </c>
    </row>
    <row r="461" spans="1:10" x14ac:dyDescent="0.2">
      <c r="A461" s="144">
        <v>96095</v>
      </c>
      <c r="B461" s="145" t="s">
        <v>516</v>
      </c>
      <c r="C461" s="156">
        <v>173</v>
      </c>
      <c r="D461" s="155">
        <v>1920.9842491275645</v>
      </c>
      <c r="E461" s="155">
        <v>4945688</v>
      </c>
      <c r="F461" s="156">
        <v>7331.5</v>
      </c>
      <c r="G461" s="155">
        <v>0</v>
      </c>
      <c r="H461" s="154">
        <v>2463</v>
      </c>
      <c r="I461" s="155">
        <v>14752.64</v>
      </c>
      <c r="J461" s="155">
        <v>14680.58</v>
      </c>
    </row>
    <row r="462" spans="1:10" x14ac:dyDescent="0.2">
      <c r="A462" s="144">
        <v>96098</v>
      </c>
      <c r="B462" s="145" t="s">
        <v>517</v>
      </c>
      <c r="C462" s="156">
        <v>175</v>
      </c>
      <c r="D462" s="155">
        <v>3645.3205963474265</v>
      </c>
      <c r="E462" s="155">
        <v>309564</v>
      </c>
      <c r="F462" s="156">
        <v>824</v>
      </c>
      <c r="G462" s="155">
        <v>0</v>
      </c>
      <c r="H462" s="154">
        <v>392</v>
      </c>
      <c r="I462" s="155">
        <v>11741.13</v>
      </c>
      <c r="J462" s="155">
        <v>12548.79</v>
      </c>
    </row>
    <row r="463" spans="1:10" x14ac:dyDescent="0.2">
      <c r="A463" s="144">
        <v>96099</v>
      </c>
      <c r="B463" s="145" t="s">
        <v>518</v>
      </c>
      <c r="C463" s="156">
        <v>170</v>
      </c>
      <c r="D463" s="155">
        <v>6135.7929158522456</v>
      </c>
      <c r="E463" s="155">
        <v>264385</v>
      </c>
      <c r="F463" s="156">
        <v>528</v>
      </c>
      <c r="G463" s="155">
        <v>0</v>
      </c>
      <c r="H463" s="154">
        <v>242</v>
      </c>
      <c r="I463" s="155">
        <v>11346.81</v>
      </c>
      <c r="J463" s="155">
        <v>5711.06</v>
      </c>
    </row>
    <row r="464" spans="1:10" x14ac:dyDescent="0.2">
      <c r="A464" s="144">
        <v>96101</v>
      </c>
      <c r="B464" s="145" t="s">
        <v>519</v>
      </c>
      <c r="C464" s="156">
        <v>174</v>
      </c>
      <c r="D464" s="155">
        <v>1816.0826249968095</v>
      </c>
      <c r="E464" s="155">
        <v>0</v>
      </c>
      <c r="F464" s="156">
        <v>0</v>
      </c>
      <c r="G464" s="155">
        <v>0</v>
      </c>
      <c r="H464" s="154">
        <v>91</v>
      </c>
      <c r="I464" s="155">
        <v>21814.54</v>
      </c>
      <c r="J464" s="155">
        <v>26529.24</v>
      </c>
    </row>
    <row r="465" spans="1:10" x14ac:dyDescent="0.2">
      <c r="A465" s="144">
        <v>96102</v>
      </c>
      <c r="B465" s="145" t="s">
        <v>520</v>
      </c>
      <c r="C465" s="156">
        <v>170</v>
      </c>
      <c r="D465" s="155">
        <v>1954.3126866085736</v>
      </c>
      <c r="E465" s="155">
        <v>0</v>
      </c>
      <c r="F465" s="156">
        <v>0</v>
      </c>
      <c r="G465" s="155">
        <v>0</v>
      </c>
      <c r="H465" s="154">
        <v>290</v>
      </c>
      <c r="I465" s="155">
        <v>20639.21</v>
      </c>
      <c r="J465" s="155">
        <v>28176.31</v>
      </c>
    </row>
    <row r="466" spans="1:10" x14ac:dyDescent="0.2">
      <c r="A466" s="144">
        <v>96103</v>
      </c>
      <c r="B466" s="145" t="s">
        <v>521</v>
      </c>
      <c r="C466" s="156">
        <v>173</v>
      </c>
      <c r="D466" s="155">
        <v>8319.7237930299489</v>
      </c>
      <c r="E466" s="155">
        <v>212357</v>
      </c>
      <c r="F466" s="156">
        <v>491.5</v>
      </c>
      <c r="G466" s="155">
        <v>0</v>
      </c>
      <c r="H466" s="154">
        <v>183</v>
      </c>
      <c r="I466" s="155">
        <v>17514.34</v>
      </c>
      <c r="J466" s="155">
        <v>9008.93</v>
      </c>
    </row>
    <row r="467" spans="1:10" x14ac:dyDescent="0.2">
      <c r="A467" s="144">
        <v>96104</v>
      </c>
      <c r="B467" s="145" t="s">
        <v>522</v>
      </c>
      <c r="C467" s="156">
        <v>166</v>
      </c>
      <c r="D467" s="155">
        <v>8974.0030351068363</v>
      </c>
      <c r="E467" s="155">
        <v>0</v>
      </c>
      <c r="F467" s="156">
        <v>0</v>
      </c>
      <c r="G467" s="155">
        <v>0</v>
      </c>
      <c r="H467" s="154">
        <v>400</v>
      </c>
      <c r="I467" s="155">
        <v>11039.41</v>
      </c>
      <c r="J467" s="155">
        <v>3700.22</v>
      </c>
    </row>
    <row r="468" spans="1:10" x14ac:dyDescent="0.2">
      <c r="A468" s="144">
        <v>96106</v>
      </c>
      <c r="B468" s="145" t="s">
        <v>523</v>
      </c>
      <c r="C468" s="156">
        <v>173</v>
      </c>
      <c r="D468" s="155">
        <v>1921.7203873383321</v>
      </c>
      <c r="E468" s="155">
        <v>1056383</v>
      </c>
      <c r="F468" s="156">
        <v>1768</v>
      </c>
      <c r="G468" s="155">
        <v>0</v>
      </c>
      <c r="H468" s="154">
        <v>495</v>
      </c>
      <c r="I468" s="155">
        <v>15853.71</v>
      </c>
      <c r="J468" s="155">
        <v>19379</v>
      </c>
    </row>
    <row r="469" spans="1:10" x14ac:dyDescent="0.2">
      <c r="A469" s="144">
        <v>96107</v>
      </c>
      <c r="B469" s="145" t="s">
        <v>524</v>
      </c>
      <c r="C469" s="156">
        <v>168</v>
      </c>
      <c r="D469" s="155">
        <v>3170.7227855115311</v>
      </c>
      <c r="E469" s="155">
        <v>178766</v>
      </c>
      <c r="F469" s="156">
        <v>146</v>
      </c>
      <c r="G469" s="155">
        <v>0</v>
      </c>
      <c r="H469" s="154">
        <v>239</v>
      </c>
      <c r="I469" s="155">
        <v>20358.349999999999</v>
      </c>
      <c r="J469" s="155">
        <v>17468.63</v>
      </c>
    </row>
    <row r="470" spans="1:10" x14ac:dyDescent="0.2">
      <c r="A470" s="144">
        <v>96109</v>
      </c>
      <c r="B470" s="145" t="s">
        <v>719</v>
      </c>
      <c r="C470" s="156">
        <v>158</v>
      </c>
      <c r="D470" s="155">
        <v>9811.6283817937947</v>
      </c>
      <c r="E470" s="155">
        <v>986887</v>
      </c>
      <c r="F470" s="156">
        <v>1210.5</v>
      </c>
      <c r="G470" s="155">
        <v>0</v>
      </c>
      <c r="H470" s="154">
        <v>438</v>
      </c>
      <c r="I470" s="155">
        <v>15875.56</v>
      </c>
      <c r="J470" s="155">
        <v>8043.6</v>
      </c>
    </row>
    <row r="471" spans="1:10" x14ac:dyDescent="0.2">
      <c r="A471" s="144">
        <v>96110</v>
      </c>
      <c r="B471" s="145" t="s">
        <v>525</v>
      </c>
      <c r="C471" s="156">
        <v>171</v>
      </c>
      <c r="D471" s="155">
        <v>6776.5875547083342</v>
      </c>
      <c r="E471" s="155">
        <v>1498833</v>
      </c>
      <c r="F471" s="156">
        <v>2525</v>
      </c>
      <c r="G471" s="155">
        <v>0</v>
      </c>
      <c r="H471" s="154">
        <v>1082</v>
      </c>
      <c r="I471" s="155">
        <v>12873.6</v>
      </c>
      <c r="J471" s="155">
        <v>6832.57</v>
      </c>
    </row>
    <row r="472" spans="1:10" x14ac:dyDescent="0.2">
      <c r="A472" s="144">
        <v>96111</v>
      </c>
      <c r="B472" s="145" t="s">
        <v>526</v>
      </c>
      <c r="C472" s="156">
        <v>168</v>
      </c>
      <c r="D472" s="155">
        <v>9188.209455219534</v>
      </c>
      <c r="E472" s="155">
        <v>966551</v>
      </c>
      <c r="F472" s="156">
        <v>3072</v>
      </c>
      <c r="G472" s="155">
        <v>0</v>
      </c>
      <c r="H472" s="154">
        <v>821</v>
      </c>
      <c r="I472" s="155">
        <v>14716.42</v>
      </c>
      <c r="J472" s="155">
        <v>4567.87</v>
      </c>
    </row>
    <row r="473" spans="1:10" x14ac:dyDescent="0.2">
      <c r="A473" s="144">
        <v>96112</v>
      </c>
      <c r="B473" s="145" t="s">
        <v>527</v>
      </c>
      <c r="C473" s="156">
        <v>170</v>
      </c>
      <c r="D473" s="155">
        <v>4105.0732735981701</v>
      </c>
      <c r="E473" s="155">
        <v>696496</v>
      </c>
      <c r="F473" s="156">
        <v>944</v>
      </c>
      <c r="G473" s="155">
        <v>0</v>
      </c>
      <c r="H473" s="154">
        <v>427</v>
      </c>
      <c r="I473" s="155">
        <v>19729.310000000001</v>
      </c>
      <c r="J473" s="155">
        <v>17997.78</v>
      </c>
    </row>
    <row r="474" spans="1:10" x14ac:dyDescent="0.2">
      <c r="A474" s="144">
        <v>96113</v>
      </c>
      <c r="B474" s="145" t="s">
        <v>528</v>
      </c>
      <c r="C474" s="156">
        <v>171</v>
      </c>
      <c r="D474" s="155">
        <v>2624.4250144741482</v>
      </c>
      <c r="E474" s="155">
        <v>129117</v>
      </c>
      <c r="F474" s="156">
        <v>299.5</v>
      </c>
      <c r="G474" s="155">
        <v>0</v>
      </c>
      <c r="H474" s="154">
        <v>105</v>
      </c>
      <c r="I474" s="155">
        <v>16968.55</v>
      </c>
      <c r="J474" s="155">
        <v>17551.62</v>
      </c>
    </row>
    <row r="475" spans="1:10" x14ac:dyDescent="0.2">
      <c r="A475" s="144">
        <v>96114</v>
      </c>
      <c r="B475" s="145" t="s">
        <v>529</v>
      </c>
      <c r="C475" s="156">
        <v>172</v>
      </c>
      <c r="D475" s="155">
        <v>3715.2012116821675</v>
      </c>
      <c r="E475" s="155">
        <v>22293</v>
      </c>
      <c r="F475" s="156">
        <v>28</v>
      </c>
      <c r="G475" s="155">
        <v>0</v>
      </c>
      <c r="H475" s="154">
        <v>564</v>
      </c>
      <c r="I475" s="155">
        <v>13730.79</v>
      </c>
      <c r="J475" s="155">
        <v>12117.35</v>
      </c>
    </row>
    <row r="476" spans="1:10" x14ac:dyDescent="0.2">
      <c r="A476" s="144">
        <v>96119</v>
      </c>
      <c r="B476" s="147" t="s">
        <v>720</v>
      </c>
      <c r="C476" s="153">
        <v>170</v>
      </c>
      <c r="D476" s="152">
        <v>13760.904843596974</v>
      </c>
      <c r="E476" s="152">
        <v>20039249</v>
      </c>
      <c r="F476" s="152">
        <v>3459.5</v>
      </c>
      <c r="G476" s="148">
        <v>38713746</v>
      </c>
      <c r="H476" s="151">
        <v>22958</v>
      </c>
      <c r="I476" s="150">
        <v>17250.09</v>
      </c>
      <c r="J476" s="152">
        <v>11685.499102554524</v>
      </c>
    </row>
    <row r="477" spans="1:10" x14ac:dyDescent="0.2">
      <c r="A477" s="144" t="s">
        <v>725</v>
      </c>
      <c r="B477" s="181" t="s">
        <v>709</v>
      </c>
      <c r="C477" s="176">
        <v>0</v>
      </c>
      <c r="D477" s="177">
        <v>0</v>
      </c>
      <c r="E477" s="177">
        <v>0</v>
      </c>
      <c r="F477" s="177">
        <v>0</v>
      </c>
      <c r="G477" s="178">
        <v>0</v>
      </c>
      <c r="H477" s="179">
        <v>0</v>
      </c>
      <c r="I477" s="180">
        <v>0</v>
      </c>
      <c r="J477" s="177">
        <v>0</v>
      </c>
    </row>
    <row r="478" spans="1:10" x14ac:dyDescent="0.2">
      <c r="A478" s="144">
        <v>97116</v>
      </c>
      <c r="B478" s="147" t="s">
        <v>105</v>
      </c>
      <c r="C478" s="176">
        <v>140</v>
      </c>
      <c r="D478" s="152">
        <v>6627.2046341052519</v>
      </c>
      <c r="E478" s="152">
        <v>41414</v>
      </c>
      <c r="F478" s="152">
        <v>49</v>
      </c>
      <c r="G478" s="148">
        <v>22152</v>
      </c>
      <c r="H478" s="151">
        <v>4</v>
      </c>
      <c r="I478" s="150">
        <v>16251.33</v>
      </c>
      <c r="J478" s="152">
        <v>7614.92</v>
      </c>
    </row>
    <row r="479" spans="1:10" x14ac:dyDescent="0.2">
      <c r="A479" s="144">
        <v>97118</v>
      </c>
      <c r="B479" s="145" t="s">
        <v>530</v>
      </c>
      <c r="C479" s="153">
        <v>143</v>
      </c>
      <c r="D479" s="155">
        <v>7972.0167670161354</v>
      </c>
      <c r="E479" s="155">
        <v>49129</v>
      </c>
      <c r="F479" s="156">
        <v>58.5</v>
      </c>
      <c r="G479" s="155">
        <v>20831</v>
      </c>
      <c r="H479" s="154">
        <v>10</v>
      </c>
      <c r="I479" s="155">
        <v>13899.36</v>
      </c>
      <c r="J479" s="155">
        <v>6425.41</v>
      </c>
    </row>
    <row r="480" spans="1:10" x14ac:dyDescent="0.2">
      <c r="A480" s="144">
        <v>97119</v>
      </c>
      <c r="B480" s="145" t="s">
        <v>531</v>
      </c>
      <c r="C480" s="156">
        <v>174</v>
      </c>
      <c r="D480" s="155">
        <v>12618.728213007978</v>
      </c>
      <c r="E480" s="155">
        <v>13875</v>
      </c>
      <c r="F480" s="156">
        <v>9</v>
      </c>
      <c r="G480" s="155">
        <v>36819</v>
      </c>
      <c r="H480" s="154">
        <v>4</v>
      </c>
      <c r="I480" s="155">
        <v>22478.799999999999</v>
      </c>
      <c r="J480" s="155">
        <v>13539.63</v>
      </c>
    </row>
    <row r="481" spans="1:10" x14ac:dyDescent="0.2">
      <c r="A481" s="144">
        <v>97122</v>
      </c>
      <c r="B481" s="145" t="s">
        <v>532</v>
      </c>
      <c r="C481" s="156">
        <v>158</v>
      </c>
      <c r="D481" s="155">
        <v>4905.9972523552242</v>
      </c>
      <c r="E481" s="155">
        <v>40996</v>
      </c>
      <c r="F481" s="156">
        <v>49</v>
      </c>
      <c r="G481" s="155">
        <v>24302</v>
      </c>
      <c r="H481" s="154">
        <v>8</v>
      </c>
      <c r="I481" s="155">
        <v>12742.12</v>
      </c>
      <c r="J481" s="155">
        <v>6597.9</v>
      </c>
    </row>
    <row r="482" spans="1:10" x14ac:dyDescent="0.2">
      <c r="A482" s="144">
        <v>97127</v>
      </c>
      <c r="B482" s="145" t="s">
        <v>533</v>
      </c>
      <c r="C482" s="156">
        <v>151</v>
      </c>
      <c r="D482" s="155">
        <v>9139.3851770820984</v>
      </c>
      <c r="E482" s="155">
        <v>4962</v>
      </c>
      <c r="F482" s="156">
        <v>9</v>
      </c>
      <c r="G482" s="155">
        <v>10206</v>
      </c>
      <c r="H482" s="154">
        <v>2</v>
      </c>
      <c r="I482" s="155">
        <v>13335.93</v>
      </c>
      <c r="J482" s="155">
        <v>6157.61</v>
      </c>
    </row>
    <row r="483" spans="1:10" x14ac:dyDescent="0.2">
      <c r="A483" s="144">
        <v>97129</v>
      </c>
      <c r="B483" s="145" t="s">
        <v>534</v>
      </c>
      <c r="C483" s="156">
        <v>165</v>
      </c>
      <c r="D483" s="155">
        <v>6994.9684911942959</v>
      </c>
      <c r="E483" s="155">
        <v>490914</v>
      </c>
      <c r="F483" s="156">
        <v>826.5</v>
      </c>
      <c r="G483" s="155">
        <v>671917</v>
      </c>
      <c r="H483" s="154">
        <v>262</v>
      </c>
      <c r="I483" s="155">
        <v>11181.92</v>
      </c>
      <c r="J483" s="155">
        <v>3996.47</v>
      </c>
    </row>
    <row r="484" spans="1:10" x14ac:dyDescent="0.2">
      <c r="A484" s="144">
        <v>97130</v>
      </c>
      <c r="B484" s="145" t="s">
        <v>535</v>
      </c>
      <c r="C484" s="156">
        <v>168</v>
      </c>
      <c r="D484" s="155">
        <v>6892.0386315949963</v>
      </c>
      <c r="E484" s="155">
        <v>31934</v>
      </c>
      <c r="F484" s="156">
        <v>16.5</v>
      </c>
      <c r="G484" s="155">
        <v>110394</v>
      </c>
      <c r="H484" s="154">
        <v>40</v>
      </c>
      <c r="I484" s="155">
        <v>11839.14</v>
      </c>
      <c r="J484" s="155">
        <v>5225.7700000000004</v>
      </c>
    </row>
    <row r="485" spans="1:10" x14ac:dyDescent="0.2">
      <c r="A485" s="144">
        <v>97131</v>
      </c>
      <c r="B485" s="145" t="s">
        <v>536</v>
      </c>
      <c r="C485" s="156">
        <v>151</v>
      </c>
      <c r="D485" s="155">
        <v>5853.8169278125206</v>
      </c>
      <c r="E485" s="155">
        <v>142228</v>
      </c>
      <c r="F485" s="156">
        <v>157</v>
      </c>
      <c r="G485" s="155">
        <v>95062</v>
      </c>
      <c r="H485" s="154">
        <v>61</v>
      </c>
      <c r="I485" s="155">
        <v>10233.74</v>
      </c>
      <c r="J485" s="155">
        <v>5658.9</v>
      </c>
    </row>
    <row r="486" spans="1:10" x14ac:dyDescent="0.2">
      <c r="A486" s="144">
        <v>98080</v>
      </c>
      <c r="B486" s="145" t="s">
        <v>537</v>
      </c>
      <c r="C486" s="156">
        <v>146</v>
      </c>
      <c r="D486" s="155">
        <v>5351.5461664237382</v>
      </c>
      <c r="E486" s="155">
        <v>253757</v>
      </c>
      <c r="F486" s="156">
        <v>349</v>
      </c>
      <c r="G486" s="155">
        <v>150804</v>
      </c>
      <c r="H486" s="154">
        <v>104</v>
      </c>
      <c r="I486" s="155">
        <v>11182.76</v>
      </c>
      <c r="J486" s="155">
        <v>10539.28</v>
      </c>
    </row>
    <row r="487" spans="1:10" x14ac:dyDescent="0.2">
      <c r="A487" s="144">
        <v>99082</v>
      </c>
      <c r="B487" s="145" t="s">
        <v>538</v>
      </c>
      <c r="C487" s="156">
        <v>152</v>
      </c>
      <c r="D487" s="155">
        <v>5141.6229935274569</v>
      </c>
      <c r="E487" s="155">
        <v>236008</v>
      </c>
      <c r="F487" s="156">
        <v>294.5</v>
      </c>
      <c r="G487" s="155">
        <v>131743</v>
      </c>
      <c r="H487" s="154">
        <v>114</v>
      </c>
      <c r="I487" s="155">
        <v>12433.29</v>
      </c>
      <c r="J487" s="155">
        <v>6729.84</v>
      </c>
    </row>
    <row r="488" spans="1:10" x14ac:dyDescent="0.2">
      <c r="A488" s="144">
        <v>100059</v>
      </c>
      <c r="B488" s="145" t="s">
        <v>539</v>
      </c>
      <c r="C488" s="156">
        <v>159</v>
      </c>
      <c r="D488" s="155">
        <v>6636.6440692905362</v>
      </c>
      <c r="E488" s="155">
        <v>124157</v>
      </c>
      <c r="F488" s="156">
        <v>439</v>
      </c>
      <c r="G488" s="155">
        <v>177588</v>
      </c>
      <c r="H488" s="154">
        <v>100</v>
      </c>
      <c r="I488" s="155">
        <v>9622.5</v>
      </c>
      <c r="J488" s="155">
        <v>4134.8500000000004</v>
      </c>
    </row>
    <row r="489" spans="1:10" x14ac:dyDescent="0.2">
      <c r="A489" s="144">
        <v>100060</v>
      </c>
      <c r="B489" s="145" t="s">
        <v>540</v>
      </c>
      <c r="C489" s="156">
        <v>160</v>
      </c>
      <c r="D489" s="155">
        <v>7483.1271262744167</v>
      </c>
      <c r="E489" s="155">
        <v>64566</v>
      </c>
      <c r="F489" s="156">
        <v>356</v>
      </c>
      <c r="G489" s="155">
        <v>158540</v>
      </c>
      <c r="H489" s="154">
        <v>91</v>
      </c>
      <c r="I489" s="155">
        <v>8757.4699999999993</v>
      </c>
      <c r="J489" s="155">
        <v>2549.38</v>
      </c>
    </row>
    <row r="490" spans="1:10" x14ac:dyDescent="0.2">
      <c r="A490" s="144">
        <v>100061</v>
      </c>
      <c r="B490" s="145" t="s">
        <v>541</v>
      </c>
      <c r="C490" s="156">
        <v>164</v>
      </c>
      <c r="D490" s="155">
        <v>6580.3828771094759</v>
      </c>
      <c r="E490" s="155">
        <v>388203</v>
      </c>
      <c r="F490" s="156">
        <v>582</v>
      </c>
      <c r="G490" s="155">
        <v>231087</v>
      </c>
      <c r="H490" s="154">
        <v>146</v>
      </c>
      <c r="I490" s="155">
        <v>9490.01</v>
      </c>
      <c r="J490" s="155">
        <v>3673.86</v>
      </c>
    </row>
    <row r="491" spans="1:10" x14ac:dyDescent="0.2">
      <c r="A491" s="144">
        <v>100062</v>
      </c>
      <c r="B491" s="145" t="s">
        <v>542</v>
      </c>
      <c r="C491" s="156">
        <v>159</v>
      </c>
      <c r="D491" s="155">
        <v>8461.0959621154234</v>
      </c>
      <c r="E491" s="155">
        <v>65735</v>
      </c>
      <c r="F491" s="156">
        <v>256</v>
      </c>
      <c r="G491" s="155">
        <v>96928</v>
      </c>
      <c r="H491" s="154">
        <v>71</v>
      </c>
      <c r="I491" s="155">
        <v>14233.12</v>
      </c>
      <c r="J491" s="155">
        <v>5157.1000000000004</v>
      </c>
    </row>
    <row r="492" spans="1:10" x14ac:dyDescent="0.2">
      <c r="A492" s="144">
        <v>100063</v>
      </c>
      <c r="B492" s="145" t="s">
        <v>543</v>
      </c>
      <c r="C492" s="156">
        <v>157</v>
      </c>
      <c r="D492" s="155">
        <v>6237.7519608737985</v>
      </c>
      <c r="E492" s="155">
        <v>864489</v>
      </c>
      <c r="F492" s="156">
        <v>1917.5</v>
      </c>
      <c r="G492" s="155">
        <v>822762</v>
      </c>
      <c r="H492" s="154">
        <v>423</v>
      </c>
      <c r="I492" s="155">
        <v>12737.94</v>
      </c>
      <c r="J492" s="155">
        <v>4505.03</v>
      </c>
    </row>
    <row r="493" spans="1:10" x14ac:dyDescent="0.2">
      <c r="A493" s="144">
        <v>100064</v>
      </c>
      <c r="B493" s="145" t="s">
        <v>544</v>
      </c>
      <c r="C493" s="156">
        <v>158</v>
      </c>
      <c r="D493" s="155">
        <v>3312.4012037986822</v>
      </c>
      <c r="E493" s="155">
        <v>55915</v>
      </c>
      <c r="F493" s="156">
        <v>82</v>
      </c>
      <c r="G493" s="155">
        <v>69871</v>
      </c>
      <c r="H493" s="154">
        <v>29</v>
      </c>
      <c r="I493" s="155">
        <v>11684.48</v>
      </c>
      <c r="J493" s="155">
        <v>8222.98</v>
      </c>
    </row>
    <row r="494" spans="1:10" x14ac:dyDescent="0.2">
      <c r="A494" s="144">
        <v>100065</v>
      </c>
      <c r="B494" s="145" t="s">
        <v>545</v>
      </c>
      <c r="C494" s="156">
        <v>163</v>
      </c>
      <c r="D494" s="155">
        <v>6744.5018891502759</v>
      </c>
      <c r="E494" s="155">
        <v>72319</v>
      </c>
      <c r="F494" s="156">
        <v>113.5</v>
      </c>
      <c r="G494" s="155">
        <v>92939</v>
      </c>
      <c r="H494" s="154">
        <v>48</v>
      </c>
      <c r="I494" s="155">
        <v>9211.61</v>
      </c>
      <c r="J494" s="155">
        <v>3844.59</v>
      </c>
    </row>
    <row r="495" spans="1:10" x14ac:dyDescent="0.2">
      <c r="A495" s="144">
        <v>101105</v>
      </c>
      <c r="B495" s="145" t="s">
        <v>546</v>
      </c>
      <c r="C495" s="156">
        <v>146</v>
      </c>
      <c r="D495" s="155">
        <v>8288.0479417581901</v>
      </c>
      <c r="E495" s="155">
        <v>166853</v>
      </c>
      <c r="F495" s="156">
        <v>253</v>
      </c>
      <c r="G495" s="155">
        <v>152434</v>
      </c>
      <c r="H495" s="154">
        <v>67</v>
      </c>
      <c r="I495" s="155">
        <v>9219.23</v>
      </c>
      <c r="J495" s="155">
        <v>1377.04</v>
      </c>
    </row>
    <row r="496" spans="1:10" x14ac:dyDescent="0.2">
      <c r="A496" s="144">
        <v>101107</v>
      </c>
      <c r="B496" s="145" t="s">
        <v>547</v>
      </c>
      <c r="C496" s="156">
        <v>147</v>
      </c>
      <c r="D496" s="155">
        <v>7887.2315012208619</v>
      </c>
      <c r="E496" s="155">
        <v>156570</v>
      </c>
      <c r="F496" s="156">
        <v>149</v>
      </c>
      <c r="G496" s="155">
        <v>64162</v>
      </c>
      <c r="H496" s="154">
        <v>34</v>
      </c>
      <c r="I496" s="155">
        <v>10555.97</v>
      </c>
      <c r="J496" s="155">
        <v>3776.98</v>
      </c>
    </row>
    <row r="497" spans="1:10" x14ac:dyDescent="0.2">
      <c r="A497" s="144">
        <v>102081</v>
      </c>
      <c r="B497" s="145" t="s">
        <v>548</v>
      </c>
      <c r="C497" s="156">
        <v>169</v>
      </c>
      <c r="D497" s="155">
        <v>6467.75910299119</v>
      </c>
      <c r="E497" s="155">
        <v>187404</v>
      </c>
      <c r="F497" s="156">
        <v>222.5</v>
      </c>
      <c r="G497" s="155">
        <v>73608</v>
      </c>
      <c r="H497" s="154">
        <v>42</v>
      </c>
      <c r="I497" s="155">
        <v>13886.38</v>
      </c>
      <c r="J497" s="155">
        <v>7767.13</v>
      </c>
    </row>
    <row r="498" spans="1:10" x14ac:dyDescent="0.2">
      <c r="A498" s="144">
        <v>102085</v>
      </c>
      <c r="B498" s="145" t="s">
        <v>549</v>
      </c>
      <c r="C498" s="156">
        <v>165</v>
      </c>
      <c r="D498" s="155">
        <v>5264.2691380217912</v>
      </c>
      <c r="E498" s="155">
        <v>286063</v>
      </c>
      <c r="F498" s="156">
        <v>556.5</v>
      </c>
      <c r="G498" s="155">
        <v>180549</v>
      </c>
      <c r="H498" s="154">
        <v>95</v>
      </c>
      <c r="I498" s="155">
        <v>12378.26</v>
      </c>
      <c r="J498" s="155">
        <v>6748.59</v>
      </c>
    </row>
    <row r="499" spans="1:10" x14ac:dyDescent="0.2">
      <c r="A499" s="144">
        <v>103127</v>
      </c>
      <c r="B499" s="145" t="s">
        <v>550</v>
      </c>
      <c r="C499" s="156">
        <v>173</v>
      </c>
      <c r="D499" s="155">
        <v>8364.8189940449065</v>
      </c>
      <c r="E499" s="155">
        <v>133046</v>
      </c>
      <c r="F499" s="156">
        <v>221</v>
      </c>
      <c r="G499" s="155">
        <v>69005</v>
      </c>
      <c r="H499" s="154">
        <v>19</v>
      </c>
      <c r="I499" s="155">
        <v>13527.51</v>
      </c>
      <c r="J499" s="155">
        <v>5861.44</v>
      </c>
    </row>
    <row r="500" spans="1:10" x14ac:dyDescent="0.2">
      <c r="A500" s="144">
        <v>103128</v>
      </c>
      <c r="B500" s="145" t="s">
        <v>551</v>
      </c>
      <c r="C500" s="156">
        <v>161</v>
      </c>
      <c r="D500" s="155">
        <v>6486.2560613513042</v>
      </c>
      <c r="E500" s="155">
        <v>61780</v>
      </c>
      <c r="F500" s="156">
        <v>116</v>
      </c>
      <c r="G500" s="155">
        <v>59858</v>
      </c>
      <c r="H500" s="154">
        <v>19</v>
      </c>
      <c r="I500" s="155">
        <v>13100.18</v>
      </c>
      <c r="J500" s="155">
        <v>7755.06</v>
      </c>
    </row>
    <row r="501" spans="1:10" x14ac:dyDescent="0.2">
      <c r="A501" s="144">
        <v>103129</v>
      </c>
      <c r="B501" s="145" t="s">
        <v>552</v>
      </c>
      <c r="C501" s="156">
        <v>157</v>
      </c>
      <c r="D501" s="155">
        <v>5766.0900738535074</v>
      </c>
      <c r="E501" s="155">
        <v>136348</v>
      </c>
      <c r="F501" s="156">
        <v>150.5</v>
      </c>
      <c r="G501" s="155">
        <v>106285</v>
      </c>
      <c r="H501" s="154">
        <v>49</v>
      </c>
      <c r="I501" s="155">
        <v>9437.0400000000009</v>
      </c>
      <c r="J501" s="155">
        <v>3944.77</v>
      </c>
    </row>
    <row r="502" spans="1:10" x14ac:dyDescent="0.2">
      <c r="A502" s="144">
        <v>103130</v>
      </c>
      <c r="B502" s="145" t="s">
        <v>553</v>
      </c>
      <c r="C502" s="156">
        <v>160</v>
      </c>
      <c r="D502" s="155">
        <v>6569.8075267693994</v>
      </c>
      <c r="E502" s="155">
        <v>186972</v>
      </c>
      <c r="F502" s="156">
        <v>418.5</v>
      </c>
      <c r="G502" s="155">
        <v>200007</v>
      </c>
      <c r="H502" s="154">
        <v>88</v>
      </c>
      <c r="I502" s="155">
        <v>9114.9599999999991</v>
      </c>
      <c r="J502" s="155">
        <v>2970.37</v>
      </c>
    </row>
    <row r="503" spans="1:10" x14ac:dyDescent="0.2">
      <c r="A503" s="144">
        <v>103131</v>
      </c>
      <c r="B503" s="145" t="s">
        <v>554</v>
      </c>
      <c r="C503" s="156">
        <v>162</v>
      </c>
      <c r="D503" s="155">
        <v>5680.9778162192688</v>
      </c>
      <c r="E503" s="155">
        <v>145794</v>
      </c>
      <c r="F503" s="156">
        <v>165</v>
      </c>
      <c r="G503" s="155">
        <v>165355</v>
      </c>
      <c r="H503" s="154">
        <v>85</v>
      </c>
      <c r="I503" s="155">
        <v>9674.8799999999992</v>
      </c>
      <c r="J503" s="155">
        <v>3937.41</v>
      </c>
    </row>
    <row r="504" spans="1:10" x14ac:dyDescent="0.2">
      <c r="A504" s="144">
        <v>103132</v>
      </c>
      <c r="B504" s="145" t="s">
        <v>555</v>
      </c>
      <c r="C504" s="156">
        <v>165</v>
      </c>
      <c r="D504" s="155">
        <v>5513.2109433418027</v>
      </c>
      <c r="E504" s="155">
        <v>517562</v>
      </c>
      <c r="F504" s="156">
        <v>946.5</v>
      </c>
      <c r="G504" s="155">
        <v>494491</v>
      </c>
      <c r="H504" s="154">
        <v>351</v>
      </c>
      <c r="I504" s="155">
        <v>9821.17</v>
      </c>
      <c r="J504" s="155">
        <v>4478.82</v>
      </c>
    </row>
    <row r="505" spans="1:10" x14ac:dyDescent="0.2">
      <c r="A505" s="144">
        <v>103135</v>
      </c>
      <c r="B505" s="145" t="s">
        <v>556</v>
      </c>
      <c r="C505" s="156">
        <v>162</v>
      </c>
      <c r="D505" s="155">
        <v>6492.9390856666905</v>
      </c>
      <c r="E505" s="155">
        <v>138574</v>
      </c>
      <c r="F505" s="156">
        <v>207</v>
      </c>
      <c r="G505" s="155">
        <v>139674</v>
      </c>
      <c r="H505" s="154">
        <v>71</v>
      </c>
      <c r="I505" s="155">
        <v>9033.16</v>
      </c>
      <c r="J505" s="155">
        <v>3259.31</v>
      </c>
    </row>
    <row r="506" spans="1:10" x14ac:dyDescent="0.2">
      <c r="A506" s="144">
        <v>104041</v>
      </c>
      <c r="B506" s="145" t="s">
        <v>557</v>
      </c>
      <c r="C506" s="156">
        <v>143</v>
      </c>
      <c r="D506" s="155">
        <v>9946.4140808764114</v>
      </c>
      <c r="E506" s="155">
        <v>61645</v>
      </c>
      <c r="F506" s="156">
        <v>125.5</v>
      </c>
      <c r="G506" s="155">
        <v>48615</v>
      </c>
      <c r="H506" s="154">
        <v>31</v>
      </c>
      <c r="I506" s="155">
        <v>13784.35</v>
      </c>
      <c r="J506" s="155">
        <v>4104.3</v>
      </c>
    </row>
    <row r="507" spans="1:10" x14ac:dyDescent="0.2">
      <c r="A507" s="144">
        <v>104042</v>
      </c>
      <c r="B507" s="145" t="s">
        <v>558</v>
      </c>
      <c r="C507" s="156">
        <v>141</v>
      </c>
      <c r="D507" s="155">
        <v>8137.8846764187483</v>
      </c>
      <c r="E507" s="155">
        <v>316049</v>
      </c>
      <c r="F507" s="156">
        <v>297.5</v>
      </c>
      <c r="G507" s="155">
        <v>111381</v>
      </c>
      <c r="H507" s="154">
        <v>84</v>
      </c>
      <c r="I507" s="155">
        <v>11222.99</v>
      </c>
      <c r="J507" s="155">
        <v>4390.0200000000004</v>
      </c>
    </row>
    <row r="508" spans="1:10" x14ac:dyDescent="0.2">
      <c r="A508" s="144">
        <v>104043</v>
      </c>
      <c r="B508" s="145" t="s">
        <v>559</v>
      </c>
      <c r="C508" s="156">
        <v>147</v>
      </c>
      <c r="D508" s="155">
        <v>6503.3833032954017</v>
      </c>
      <c r="E508" s="155">
        <v>179199</v>
      </c>
      <c r="F508" s="156">
        <v>322</v>
      </c>
      <c r="G508" s="155">
        <v>142194</v>
      </c>
      <c r="H508" s="154">
        <v>78</v>
      </c>
      <c r="I508" s="155">
        <v>10421.200000000001</v>
      </c>
      <c r="J508" s="155">
        <v>2791.72</v>
      </c>
    </row>
    <row r="509" spans="1:10" x14ac:dyDescent="0.2">
      <c r="A509" s="144">
        <v>104044</v>
      </c>
      <c r="B509" s="145" t="s">
        <v>560</v>
      </c>
      <c r="C509" s="156">
        <v>146</v>
      </c>
      <c r="D509" s="155">
        <v>3392.6064882125834</v>
      </c>
      <c r="E509" s="155">
        <v>602644</v>
      </c>
      <c r="F509" s="156">
        <v>1033</v>
      </c>
      <c r="G509" s="155">
        <v>493351</v>
      </c>
      <c r="H509" s="154">
        <v>290</v>
      </c>
      <c r="I509" s="155">
        <v>12834.37</v>
      </c>
      <c r="J509" s="155">
        <v>13086.05</v>
      </c>
    </row>
    <row r="510" spans="1:10" x14ac:dyDescent="0.2">
      <c r="A510" s="144">
        <v>104045</v>
      </c>
      <c r="B510" s="145" t="s">
        <v>561</v>
      </c>
      <c r="C510" s="156">
        <v>167</v>
      </c>
      <c r="D510" s="155">
        <v>3982.1216958222126</v>
      </c>
      <c r="E510" s="155">
        <v>276930</v>
      </c>
      <c r="F510" s="156">
        <v>348</v>
      </c>
      <c r="G510" s="155">
        <v>142308</v>
      </c>
      <c r="H510" s="154">
        <v>99</v>
      </c>
      <c r="I510" s="155">
        <v>15752.19</v>
      </c>
      <c r="J510" s="155">
        <v>12687.04</v>
      </c>
    </row>
    <row r="511" spans="1:10" x14ac:dyDescent="0.2">
      <c r="A511" s="144">
        <v>105123</v>
      </c>
      <c r="B511" s="145" t="s">
        <v>562</v>
      </c>
      <c r="C511" s="156">
        <v>162</v>
      </c>
      <c r="D511" s="155">
        <v>7992.6949569925564</v>
      </c>
      <c r="E511" s="155">
        <v>158439</v>
      </c>
      <c r="F511" s="156">
        <v>122.5</v>
      </c>
      <c r="G511" s="155">
        <v>60545</v>
      </c>
      <c r="H511" s="154">
        <v>24</v>
      </c>
      <c r="I511" s="155">
        <v>13881.28</v>
      </c>
      <c r="J511" s="155">
        <v>5761.71</v>
      </c>
    </row>
    <row r="512" spans="1:10" x14ac:dyDescent="0.2">
      <c r="A512" s="144">
        <v>105124</v>
      </c>
      <c r="B512" s="145" t="s">
        <v>563</v>
      </c>
      <c r="C512" s="156">
        <v>144</v>
      </c>
      <c r="D512" s="155">
        <v>7711.7358652125522</v>
      </c>
      <c r="E512" s="155">
        <v>165358</v>
      </c>
      <c r="F512" s="156">
        <v>203</v>
      </c>
      <c r="G512" s="155">
        <v>156180</v>
      </c>
      <c r="H512" s="154">
        <v>58</v>
      </c>
      <c r="I512" s="155">
        <v>11447.31</v>
      </c>
      <c r="J512" s="155">
        <v>3972.67</v>
      </c>
    </row>
    <row r="513" spans="1:10" x14ac:dyDescent="0.2">
      <c r="A513" s="144">
        <v>105125</v>
      </c>
      <c r="B513" s="145" t="s">
        <v>564</v>
      </c>
      <c r="C513" s="156">
        <v>147</v>
      </c>
      <c r="D513" s="155">
        <v>8190.0042885000785</v>
      </c>
      <c r="E513" s="155">
        <v>63941</v>
      </c>
      <c r="F513" s="156">
        <v>44.5</v>
      </c>
      <c r="G513" s="155">
        <v>26100</v>
      </c>
      <c r="H513" s="154">
        <v>13</v>
      </c>
      <c r="I513" s="155">
        <v>23164.55</v>
      </c>
      <c r="J513" s="155">
        <v>12143.81</v>
      </c>
    </row>
    <row r="514" spans="1:10" x14ac:dyDescent="0.2">
      <c r="A514" s="144">
        <v>106001</v>
      </c>
      <c r="B514" s="145" t="s">
        <v>565</v>
      </c>
      <c r="C514" s="156">
        <v>146</v>
      </c>
      <c r="D514" s="155">
        <v>9114.0156605316806</v>
      </c>
      <c r="E514" s="155">
        <v>119264</v>
      </c>
      <c r="F514" s="156">
        <v>94.5</v>
      </c>
      <c r="G514" s="155">
        <v>48024</v>
      </c>
      <c r="H514" s="154">
        <v>37</v>
      </c>
      <c r="I514" s="155">
        <v>13524.91</v>
      </c>
      <c r="J514" s="155">
        <v>2696.52</v>
      </c>
    </row>
    <row r="515" spans="1:10" x14ac:dyDescent="0.2">
      <c r="A515" s="144">
        <v>106002</v>
      </c>
      <c r="B515" s="145" t="s">
        <v>566</v>
      </c>
      <c r="C515" s="156">
        <v>147</v>
      </c>
      <c r="D515" s="155">
        <v>9127.8262020119055</v>
      </c>
      <c r="E515" s="155">
        <v>37213</v>
      </c>
      <c r="F515" s="156">
        <v>29.5</v>
      </c>
      <c r="G515" s="155">
        <v>51806</v>
      </c>
      <c r="H515" s="154">
        <v>21</v>
      </c>
      <c r="I515" s="155">
        <v>11465.65</v>
      </c>
      <c r="J515" s="155">
        <v>3826.07</v>
      </c>
    </row>
    <row r="516" spans="1:10" x14ac:dyDescent="0.2">
      <c r="A516" s="144">
        <v>106003</v>
      </c>
      <c r="B516" s="145" t="s">
        <v>567</v>
      </c>
      <c r="C516" s="156">
        <v>150</v>
      </c>
      <c r="D516" s="155">
        <v>6294.5357102208509</v>
      </c>
      <c r="E516" s="155">
        <v>321632</v>
      </c>
      <c r="F516" s="156">
        <v>662.5</v>
      </c>
      <c r="G516" s="155">
        <v>293980</v>
      </c>
      <c r="H516" s="154">
        <v>317</v>
      </c>
      <c r="I516" s="155">
        <v>11865.97</v>
      </c>
      <c r="J516" s="155">
        <v>3928.79</v>
      </c>
    </row>
    <row r="517" spans="1:10" x14ac:dyDescent="0.2">
      <c r="A517" s="144">
        <v>106004</v>
      </c>
      <c r="B517" s="145" t="s">
        <v>568</v>
      </c>
      <c r="C517" s="156">
        <v>167</v>
      </c>
      <c r="D517" s="155">
        <v>4745.303830143027</v>
      </c>
      <c r="E517" s="155">
        <v>2100806</v>
      </c>
      <c r="F517" s="156">
        <v>3087.5</v>
      </c>
      <c r="G517" s="155">
        <v>943877</v>
      </c>
      <c r="H517" s="154">
        <v>690</v>
      </c>
      <c r="I517" s="155">
        <v>10758.33</v>
      </c>
      <c r="J517" s="155">
        <v>7863.83</v>
      </c>
    </row>
    <row r="518" spans="1:10" x14ac:dyDescent="0.2">
      <c r="A518" s="144">
        <v>106005</v>
      </c>
      <c r="B518" s="145" t="s">
        <v>569</v>
      </c>
      <c r="C518" s="156">
        <v>168</v>
      </c>
      <c r="D518" s="155">
        <v>5590.674405030697</v>
      </c>
      <c r="E518" s="155">
        <v>398093</v>
      </c>
      <c r="F518" s="156">
        <v>721</v>
      </c>
      <c r="G518" s="155">
        <v>306766</v>
      </c>
      <c r="H518" s="154">
        <v>183</v>
      </c>
      <c r="I518" s="155">
        <v>11438.1</v>
      </c>
      <c r="J518" s="155">
        <v>8869.76</v>
      </c>
    </row>
    <row r="519" spans="1:10" x14ac:dyDescent="0.2">
      <c r="A519" s="144">
        <v>106006</v>
      </c>
      <c r="B519" s="145" t="s">
        <v>570</v>
      </c>
      <c r="C519" s="156">
        <v>150</v>
      </c>
      <c r="D519" s="155">
        <v>7356.9629775613421</v>
      </c>
      <c r="E519" s="155">
        <v>118315</v>
      </c>
      <c r="F519" s="156">
        <v>180</v>
      </c>
      <c r="G519" s="155">
        <v>78769</v>
      </c>
      <c r="H519" s="154">
        <v>53</v>
      </c>
      <c r="I519" s="155">
        <v>11734.32</v>
      </c>
      <c r="J519" s="155">
        <v>6102.11</v>
      </c>
    </row>
    <row r="520" spans="1:10" x14ac:dyDescent="0.2">
      <c r="A520" s="144">
        <v>106008</v>
      </c>
      <c r="B520" s="145" t="s">
        <v>571</v>
      </c>
      <c r="C520" s="156">
        <v>149</v>
      </c>
      <c r="D520" s="155">
        <v>5837.8515907547717</v>
      </c>
      <c r="E520" s="155">
        <v>36697</v>
      </c>
      <c r="F520" s="156">
        <v>77</v>
      </c>
      <c r="G520" s="155">
        <v>16582</v>
      </c>
      <c r="H520" s="154">
        <v>9</v>
      </c>
      <c r="I520" s="155">
        <v>14591.21</v>
      </c>
      <c r="J520" s="155">
        <v>6003.46</v>
      </c>
    </row>
    <row r="521" spans="1:10" x14ac:dyDescent="0.2">
      <c r="A521" s="144">
        <v>107151</v>
      </c>
      <c r="B521" s="145" t="s">
        <v>572</v>
      </c>
      <c r="C521" s="156">
        <v>150</v>
      </c>
      <c r="D521" s="155">
        <v>6341.4035852643319</v>
      </c>
      <c r="E521" s="155">
        <v>98957</v>
      </c>
      <c r="F521" s="156">
        <v>92.5</v>
      </c>
      <c r="G521" s="155">
        <v>35888</v>
      </c>
      <c r="H521" s="154">
        <v>20</v>
      </c>
      <c r="I521" s="155">
        <v>15465.62</v>
      </c>
      <c r="J521" s="155">
        <v>2864.8</v>
      </c>
    </row>
    <row r="522" spans="1:10" x14ac:dyDescent="0.2">
      <c r="A522" s="144">
        <v>107152</v>
      </c>
      <c r="B522" s="145" t="s">
        <v>573</v>
      </c>
      <c r="C522" s="156">
        <v>159</v>
      </c>
      <c r="D522" s="155">
        <v>6762.112540318939</v>
      </c>
      <c r="E522" s="155">
        <v>234611</v>
      </c>
      <c r="F522" s="156">
        <v>405</v>
      </c>
      <c r="G522" s="155">
        <v>237349</v>
      </c>
      <c r="H522" s="154">
        <v>224</v>
      </c>
      <c r="I522" s="155">
        <v>10550.3</v>
      </c>
      <c r="J522" s="155">
        <v>3183.19</v>
      </c>
    </row>
    <row r="523" spans="1:10" x14ac:dyDescent="0.2">
      <c r="A523" s="144">
        <v>107153</v>
      </c>
      <c r="B523" s="145" t="s">
        <v>574</v>
      </c>
      <c r="C523" s="156">
        <v>145</v>
      </c>
      <c r="D523" s="155">
        <v>6261.5152593613066</v>
      </c>
      <c r="E523" s="155">
        <v>77218</v>
      </c>
      <c r="F523" s="156">
        <v>234</v>
      </c>
      <c r="G523" s="155">
        <v>115933</v>
      </c>
      <c r="H523" s="154">
        <v>64</v>
      </c>
      <c r="I523" s="155">
        <v>10369.290000000001</v>
      </c>
      <c r="J523" s="155">
        <v>2756.53</v>
      </c>
    </row>
    <row r="524" spans="1:10" x14ac:dyDescent="0.2">
      <c r="A524" s="144">
        <v>107154</v>
      </c>
      <c r="B524" s="145" t="s">
        <v>575</v>
      </c>
      <c r="C524" s="156">
        <v>158</v>
      </c>
      <c r="D524" s="155">
        <v>6640.2530251274648</v>
      </c>
      <c r="E524" s="155">
        <v>210037</v>
      </c>
      <c r="F524" s="156">
        <v>417</v>
      </c>
      <c r="G524" s="155">
        <v>194255</v>
      </c>
      <c r="H524" s="154">
        <v>98</v>
      </c>
      <c r="I524" s="155">
        <v>9891.83</v>
      </c>
      <c r="J524" s="155">
        <v>2133.1799999999998</v>
      </c>
    </row>
    <row r="525" spans="1:10" x14ac:dyDescent="0.2">
      <c r="A525" s="144">
        <v>107155</v>
      </c>
      <c r="B525" s="145" t="s">
        <v>576</v>
      </c>
      <c r="C525" s="156">
        <v>140</v>
      </c>
      <c r="D525" s="155">
        <v>6749.2369451013928</v>
      </c>
      <c r="E525" s="155">
        <v>290872</v>
      </c>
      <c r="F525" s="156">
        <v>467.5</v>
      </c>
      <c r="G525" s="155">
        <v>228181</v>
      </c>
      <c r="H525" s="154">
        <v>151</v>
      </c>
      <c r="I525" s="155">
        <v>11838.26</v>
      </c>
      <c r="J525" s="155">
        <v>2978.55</v>
      </c>
    </row>
    <row r="526" spans="1:10" x14ac:dyDescent="0.2">
      <c r="A526" s="144">
        <v>107156</v>
      </c>
      <c r="B526" s="145" t="s">
        <v>577</v>
      </c>
      <c r="C526" s="156">
        <v>148</v>
      </c>
      <c r="D526" s="155">
        <v>6149.0696457383929</v>
      </c>
      <c r="E526" s="155">
        <v>279112</v>
      </c>
      <c r="F526" s="156">
        <v>387.5</v>
      </c>
      <c r="G526" s="155">
        <v>113355</v>
      </c>
      <c r="H526" s="154">
        <v>86</v>
      </c>
      <c r="I526" s="155">
        <v>10085.82</v>
      </c>
      <c r="J526" s="155">
        <v>2580.5100000000002</v>
      </c>
    </row>
    <row r="527" spans="1:10" x14ac:dyDescent="0.2">
      <c r="A527" s="144">
        <v>107158</v>
      </c>
      <c r="B527" s="145" t="s">
        <v>578</v>
      </c>
      <c r="C527" s="156">
        <v>141</v>
      </c>
      <c r="D527" s="155">
        <v>8871.5588623313361</v>
      </c>
      <c r="E527" s="155">
        <v>25771</v>
      </c>
      <c r="F527" s="156">
        <v>141.5</v>
      </c>
      <c r="G527" s="155">
        <v>43638</v>
      </c>
      <c r="H527" s="154">
        <v>36</v>
      </c>
      <c r="I527" s="155">
        <v>11104.83</v>
      </c>
      <c r="J527" s="155">
        <v>2540.25</v>
      </c>
    </row>
    <row r="528" spans="1:10" x14ac:dyDescent="0.2">
      <c r="A528" s="144">
        <v>108142</v>
      </c>
      <c r="B528" s="145" t="s">
        <v>579</v>
      </c>
      <c r="C528" s="156">
        <v>170</v>
      </c>
      <c r="D528" s="155">
        <v>5720.6710623764475</v>
      </c>
      <c r="E528" s="155">
        <v>583330</v>
      </c>
      <c r="F528" s="156">
        <v>1172.5</v>
      </c>
      <c r="G528" s="155">
        <v>622082</v>
      </c>
      <c r="H528" s="154">
        <v>376</v>
      </c>
      <c r="I528" s="155">
        <v>11006.68</v>
      </c>
      <c r="J528" s="155">
        <v>4503.05</v>
      </c>
    </row>
    <row r="529" spans="1:10" x14ac:dyDescent="0.2">
      <c r="A529" s="144">
        <v>108143</v>
      </c>
      <c r="B529" s="145" t="s">
        <v>580</v>
      </c>
      <c r="C529" s="156">
        <v>155</v>
      </c>
      <c r="D529" s="155">
        <v>7569.4140310299117</v>
      </c>
      <c r="E529" s="155">
        <v>73038</v>
      </c>
      <c r="F529" s="156">
        <v>65.5</v>
      </c>
      <c r="G529" s="155">
        <v>46071</v>
      </c>
      <c r="H529" s="154">
        <v>33</v>
      </c>
      <c r="I529" s="155">
        <v>12879.3</v>
      </c>
      <c r="J529" s="155">
        <v>4677.9799999999996</v>
      </c>
    </row>
    <row r="530" spans="1:10" x14ac:dyDescent="0.2">
      <c r="A530" s="144">
        <v>108144</v>
      </c>
      <c r="B530" s="145" t="s">
        <v>581</v>
      </c>
      <c r="C530" s="156">
        <v>161</v>
      </c>
      <c r="D530" s="155">
        <v>6842.986363143109</v>
      </c>
      <c r="E530" s="155">
        <v>39570</v>
      </c>
      <c r="F530" s="156">
        <v>44.5</v>
      </c>
      <c r="G530" s="155">
        <v>47202</v>
      </c>
      <c r="H530" s="154">
        <v>30</v>
      </c>
      <c r="I530" s="155">
        <v>12143.57</v>
      </c>
      <c r="J530" s="155">
        <v>4138.3500000000004</v>
      </c>
    </row>
    <row r="531" spans="1:10" x14ac:dyDescent="0.2">
      <c r="A531" s="144">
        <v>108147</v>
      </c>
      <c r="B531" s="145" t="s">
        <v>582</v>
      </c>
      <c r="C531" s="156">
        <v>161</v>
      </c>
      <c r="D531" s="155">
        <v>6265.4231481056604</v>
      </c>
      <c r="E531" s="155">
        <v>92552</v>
      </c>
      <c r="F531" s="156">
        <v>163.5</v>
      </c>
      <c r="G531" s="155">
        <v>53850</v>
      </c>
      <c r="H531" s="154">
        <v>27</v>
      </c>
      <c r="I531" s="155">
        <v>15005.43</v>
      </c>
      <c r="J531" s="155">
        <v>4852.9799999999996</v>
      </c>
    </row>
    <row r="532" spans="1:10" x14ac:dyDescent="0.2">
      <c r="A532" s="144">
        <v>109002</v>
      </c>
      <c r="B532" s="145" t="s">
        <v>721</v>
      </c>
      <c r="C532" s="156">
        <v>171</v>
      </c>
      <c r="D532" s="155">
        <v>5866.0689963865771</v>
      </c>
      <c r="E532" s="155">
        <v>936669</v>
      </c>
      <c r="F532" s="156">
        <v>1037</v>
      </c>
      <c r="G532" s="155">
        <v>381053</v>
      </c>
      <c r="H532" s="154">
        <v>302</v>
      </c>
      <c r="I532" s="155">
        <v>13448.52</v>
      </c>
      <c r="J532" s="155">
        <v>7937.54</v>
      </c>
    </row>
    <row r="533" spans="1:10" x14ac:dyDescent="0.2">
      <c r="A533" s="144">
        <v>109003</v>
      </c>
      <c r="B533" s="145" t="s">
        <v>583</v>
      </c>
      <c r="C533" s="156">
        <v>147</v>
      </c>
      <c r="D533" s="155">
        <v>6478.2218697993112</v>
      </c>
      <c r="E533" s="155">
        <v>1140683</v>
      </c>
      <c r="F533" s="156">
        <v>1209</v>
      </c>
      <c r="G533" s="155">
        <v>687099</v>
      </c>
      <c r="H533" s="154">
        <v>637</v>
      </c>
      <c r="I533" s="155">
        <v>11162.37</v>
      </c>
      <c r="J533" s="155">
        <v>5493.27</v>
      </c>
    </row>
    <row r="534" spans="1:10" x14ac:dyDescent="0.2">
      <c r="A534" s="144">
        <v>110014</v>
      </c>
      <c r="B534" s="145" t="s">
        <v>584</v>
      </c>
      <c r="C534" s="156">
        <v>161</v>
      </c>
      <c r="D534" s="155">
        <v>8260.5298694385729</v>
      </c>
      <c r="E534" s="155">
        <v>233305</v>
      </c>
      <c r="F534" s="156">
        <v>719</v>
      </c>
      <c r="G534" s="155">
        <v>202842</v>
      </c>
      <c r="H534" s="154">
        <v>128</v>
      </c>
      <c r="I534" s="155">
        <v>10371.93</v>
      </c>
      <c r="J534" s="155">
        <v>2961.11</v>
      </c>
    </row>
    <row r="535" spans="1:10" x14ac:dyDescent="0.2">
      <c r="A535" s="144">
        <v>110029</v>
      </c>
      <c r="B535" s="145" t="s">
        <v>585</v>
      </c>
      <c r="C535" s="156">
        <v>159</v>
      </c>
      <c r="D535" s="155">
        <v>7529.7689502726771</v>
      </c>
      <c r="E535" s="155">
        <v>690193</v>
      </c>
      <c r="F535" s="156">
        <v>1277</v>
      </c>
      <c r="G535" s="155">
        <v>553768</v>
      </c>
      <c r="H535" s="154">
        <v>349</v>
      </c>
      <c r="I535" s="155">
        <v>10978.52</v>
      </c>
      <c r="J535" s="155">
        <v>2842.31</v>
      </c>
    </row>
    <row r="536" spans="1:10" x14ac:dyDescent="0.2">
      <c r="A536" s="144">
        <v>110030</v>
      </c>
      <c r="B536" s="145" t="s">
        <v>586</v>
      </c>
      <c r="C536" s="156">
        <v>156</v>
      </c>
      <c r="D536" s="155">
        <v>10239.570330416278</v>
      </c>
      <c r="E536" s="155">
        <v>198979</v>
      </c>
      <c r="F536" s="156">
        <v>185.5</v>
      </c>
      <c r="G536" s="155">
        <v>60688</v>
      </c>
      <c r="H536" s="154">
        <v>26</v>
      </c>
      <c r="I536" s="155">
        <v>12362.65</v>
      </c>
      <c r="J536" s="155">
        <v>3526.16</v>
      </c>
    </row>
    <row r="537" spans="1:10" x14ac:dyDescent="0.2">
      <c r="A537" s="144">
        <v>110031</v>
      </c>
      <c r="B537" s="145" t="s">
        <v>587</v>
      </c>
      <c r="C537" s="156">
        <v>161</v>
      </c>
      <c r="D537" s="155">
        <v>9761.3955717960525</v>
      </c>
      <c r="E537" s="155">
        <v>157022</v>
      </c>
      <c r="F537" s="156">
        <v>129</v>
      </c>
      <c r="G537" s="155">
        <v>89969</v>
      </c>
      <c r="H537" s="154">
        <v>60</v>
      </c>
      <c r="I537" s="155">
        <v>13429.24</v>
      </c>
      <c r="J537" s="155">
        <v>4371.9399999999996</v>
      </c>
    </row>
    <row r="538" spans="1:10" x14ac:dyDescent="0.2">
      <c r="A538" s="144">
        <v>111086</v>
      </c>
      <c r="B538" s="145" t="s">
        <v>588</v>
      </c>
      <c r="C538" s="156">
        <v>158</v>
      </c>
      <c r="D538" s="155">
        <v>6762.1374583629313</v>
      </c>
      <c r="E538" s="155">
        <v>359681</v>
      </c>
      <c r="F538" s="156">
        <v>463.5</v>
      </c>
      <c r="G538" s="155">
        <v>213622</v>
      </c>
      <c r="H538" s="154">
        <v>123</v>
      </c>
      <c r="I538" s="155">
        <v>11015.97</v>
      </c>
      <c r="J538" s="155">
        <v>3300.03</v>
      </c>
    </row>
    <row r="539" spans="1:10" x14ac:dyDescent="0.2">
      <c r="A539" s="144">
        <v>111087</v>
      </c>
      <c r="B539" s="145" t="s">
        <v>589</v>
      </c>
      <c r="C539" s="156">
        <v>158</v>
      </c>
      <c r="D539" s="155">
        <v>6643.2752710554305</v>
      </c>
      <c r="E539" s="155">
        <v>275479</v>
      </c>
      <c r="F539" s="156">
        <v>469</v>
      </c>
      <c r="G539" s="155">
        <v>268478</v>
      </c>
      <c r="H539" s="154">
        <v>155</v>
      </c>
      <c r="I539" s="155">
        <v>11357.64</v>
      </c>
      <c r="J539" s="155">
        <v>3198.96</v>
      </c>
    </row>
    <row r="540" spans="1:10" x14ac:dyDescent="0.2">
      <c r="A540" s="144">
        <v>112099</v>
      </c>
      <c r="B540" s="145" t="s">
        <v>590</v>
      </c>
      <c r="C540" s="156">
        <v>140</v>
      </c>
      <c r="D540" s="155">
        <v>8492.9752179354055</v>
      </c>
      <c r="E540" s="155">
        <v>74175</v>
      </c>
      <c r="F540" s="156">
        <v>165.5</v>
      </c>
      <c r="G540" s="155">
        <v>86012</v>
      </c>
      <c r="H540" s="154">
        <v>60</v>
      </c>
      <c r="I540" s="155">
        <v>11825.52</v>
      </c>
      <c r="J540" s="155">
        <v>2613.06</v>
      </c>
    </row>
    <row r="541" spans="1:10" x14ac:dyDescent="0.2">
      <c r="A541" s="144">
        <v>112101</v>
      </c>
      <c r="B541" s="145" t="s">
        <v>591</v>
      </c>
      <c r="C541" s="156">
        <v>158</v>
      </c>
      <c r="D541" s="155">
        <v>6592.6975885217153</v>
      </c>
      <c r="E541" s="155">
        <v>167829</v>
      </c>
      <c r="F541" s="156">
        <v>220.5</v>
      </c>
      <c r="G541" s="155">
        <v>143394</v>
      </c>
      <c r="H541" s="154">
        <v>80</v>
      </c>
      <c r="I541" s="155">
        <v>8392.32</v>
      </c>
      <c r="J541" s="155">
        <v>3620.03</v>
      </c>
    </row>
    <row r="542" spans="1:10" x14ac:dyDescent="0.2">
      <c r="A542" s="144">
        <v>112102</v>
      </c>
      <c r="B542" s="145" t="s">
        <v>592</v>
      </c>
      <c r="C542" s="156">
        <v>149</v>
      </c>
      <c r="D542" s="155">
        <v>6501.45007001257</v>
      </c>
      <c r="E542" s="155">
        <v>837084</v>
      </c>
      <c r="F542" s="156">
        <v>2095</v>
      </c>
      <c r="G542" s="155">
        <v>672146</v>
      </c>
      <c r="H542" s="154">
        <v>415</v>
      </c>
      <c r="I542" s="155">
        <v>10116.85</v>
      </c>
      <c r="J542" s="155">
        <v>3685.76</v>
      </c>
    </row>
    <row r="543" spans="1:10" x14ac:dyDescent="0.2">
      <c r="A543" s="144">
        <v>112103</v>
      </c>
      <c r="B543" s="145" t="s">
        <v>593</v>
      </c>
      <c r="C543" s="156">
        <v>147</v>
      </c>
      <c r="D543" s="155">
        <v>5746.9311929375626</v>
      </c>
      <c r="E543" s="155">
        <v>264756</v>
      </c>
      <c r="F543" s="156">
        <v>458.5</v>
      </c>
      <c r="G543" s="155">
        <v>191425</v>
      </c>
      <c r="H543" s="154">
        <v>113</v>
      </c>
      <c r="I543" s="155">
        <v>10366.799999999999</v>
      </c>
      <c r="J543" s="155">
        <v>3865.21</v>
      </c>
    </row>
    <row r="544" spans="1:10" x14ac:dyDescent="0.2">
      <c r="A544" s="144">
        <v>113001</v>
      </c>
      <c r="B544" s="145" t="s">
        <v>594</v>
      </c>
      <c r="C544" s="156">
        <v>163</v>
      </c>
      <c r="D544" s="155">
        <v>6912.5532065063962</v>
      </c>
      <c r="E544" s="155">
        <v>167535</v>
      </c>
      <c r="F544" s="156">
        <v>197.5</v>
      </c>
      <c r="G544" s="155">
        <v>69655</v>
      </c>
      <c r="H544" s="154">
        <v>40</v>
      </c>
      <c r="I544" s="155">
        <v>12400.08</v>
      </c>
      <c r="J544" s="155">
        <v>5314.87</v>
      </c>
    </row>
    <row r="545" spans="1:10" x14ac:dyDescent="0.2">
      <c r="A545" s="144">
        <v>114112</v>
      </c>
      <c r="B545" s="145" t="s">
        <v>595</v>
      </c>
      <c r="C545" s="156">
        <v>148</v>
      </c>
      <c r="D545" s="155">
        <v>9300.3448517640718</v>
      </c>
      <c r="E545" s="155">
        <v>124449</v>
      </c>
      <c r="F545" s="156">
        <v>167</v>
      </c>
      <c r="G545" s="155">
        <v>93963</v>
      </c>
      <c r="H545" s="154">
        <v>49</v>
      </c>
      <c r="I545" s="155">
        <v>10892.65</v>
      </c>
      <c r="J545" s="155">
        <v>2747.38</v>
      </c>
    </row>
    <row r="546" spans="1:10" x14ac:dyDescent="0.2">
      <c r="A546" s="144">
        <v>114113</v>
      </c>
      <c r="B546" s="145" t="s">
        <v>596</v>
      </c>
      <c r="C546" s="156">
        <v>146</v>
      </c>
      <c r="D546" s="155">
        <v>6762.3034696771583</v>
      </c>
      <c r="E546" s="155">
        <v>282856</v>
      </c>
      <c r="F546" s="156">
        <v>348</v>
      </c>
      <c r="G546" s="155">
        <v>207550</v>
      </c>
      <c r="H546" s="154">
        <v>91</v>
      </c>
      <c r="I546" s="155">
        <v>8482.17</v>
      </c>
      <c r="J546" s="155">
        <v>2571.3000000000002</v>
      </c>
    </row>
    <row r="547" spans="1:10" x14ac:dyDescent="0.2">
      <c r="A547" s="144">
        <v>114114</v>
      </c>
      <c r="B547" s="145" t="s">
        <v>597</v>
      </c>
      <c r="C547" s="156">
        <v>155</v>
      </c>
      <c r="D547" s="155">
        <v>5968.4489093989305</v>
      </c>
      <c r="E547" s="155">
        <v>462451</v>
      </c>
      <c r="F547" s="156">
        <v>783.5</v>
      </c>
      <c r="G547" s="155">
        <v>408121</v>
      </c>
      <c r="H547" s="154">
        <v>229</v>
      </c>
      <c r="I547" s="155">
        <v>9834.14</v>
      </c>
      <c r="J547" s="155">
        <v>2471.16</v>
      </c>
    </row>
    <row r="548" spans="1:10" x14ac:dyDescent="0.2">
      <c r="A548" s="144">
        <v>114115</v>
      </c>
      <c r="B548" s="145" t="s">
        <v>598</v>
      </c>
      <c r="C548" s="156">
        <v>149</v>
      </c>
      <c r="D548" s="155">
        <v>6823.224664211617</v>
      </c>
      <c r="E548" s="155">
        <v>205427</v>
      </c>
      <c r="F548" s="156">
        <v>408</v>
      </c>
      <c r="G548" s="155">
        <v>164586</v>
      </c>
      <c r="H548" s="154">
        <v>103</v>
      </c>
      <c r="I548" s="155">
        <v>9908.44</v>
      </c>
      <c r="J548" s="155">
        <v>2513.31</v>
      </c>
    </row>
    <row r="549" spans="1:10" x14ac:dyDescent="0.2">
      <c r="A549" s="144">
        <v>114116</v>
      </c>
      <c r="B549" s="145" t="s">
        <v>599</v>
      </c>
      <c r="C549" s="156">
        <v>150</v>
      </c>
      <c r="D549" s="155">
        <v>12163.670341450694</v>
      </c>
      <c r="E549" s="155">
        <v>50801</v>
      </c>
      <c r="F549" s="156">
        <v>43</v>
      </c>
      <c r="G549" s="155">
        <v>19020</v>
      </c>
      <c r="H549" s="154">
        <v>6</v>
      </c>
      <c r="I549" s="155">
        <v>16209.93</v>
      </c>
      <c r="J549" s="155">
        <v>4122.26</v>
      </c>
    </row>
    <row r="550" spans="1:10" x14ac:dyDescent="0.2">
      <c r="A550" s="144">
        <v>115115</v>
      </c>
      <c r="B550" s="145" t="s">
        <v>600</v>
      </c>
      <c r="C550" s="156">
        <v>167</v>
      </c>
      <c r="D550" s="155">
        <v>2657.1946290916489</v>
      </c>
      <c r="E550" s="155">
        <v>11885947</v>
      </c>
      <c r="F550" s="156">
        <v>7916.5</v>
      </c>
      <c r="G550" s="155">
        <v>5884182</v>
      </c>
      <c r="H550" s="154">
        <v>2637</v>
      </c>
      <c r="I550" s="155">
        <v>18181.28</v>
      </c>
      <c r="J550" s="155">
        <v>11849.71</v>
      </c>
    </row>
    <row r="551" spans="1:10" x14ac:dyDescent="0.2">
      <c r="A551" s="144">
        <v>115902</v>
      </c>
      <c r="B551" s="145" t="s">
        <v>601</v>
      </c>
      <c r="C551" s="156">
        <v>159</v>
      </c>
      <c r="D551" s="155">
        <v>14676.953319481285</v>
      </c>
      <c r="E551" s="155">
        <v>860025</v>
      </c>
      <c r="F551" s="156">
        <v>638</v>
      </c>
      <c r="G551" s="155">
        <v>205211</v>
      </c>
      <c r="H551" s="154">
        <v>79</v>
      </c>
      <c r="I551" s="155">
        <v>13623.25</v>
      </c>
      <c r="J551" s="155">
        <v>0</v>
      </c>
    </row>
    <row r="552" spans="1:10" x14ac:dyDescent="0.2">
      <c r="A552" s="144">
        <v>115903</v>
      </c>
      <c r="B552" s="145" t="s">
        <v>708</v>
      </c>
      <c r="C552" s="156">
        <v>162</v>
      </c>
      <c r="D552" s="155">
        <v>16293.976725817365</v>
      </c>
      <c r="E552" s="155">
        <v>17581</v>
      </c>
      <c r="F552" s="156">
        <v>3</v>
      </c>
      <c r="G552" s="155">
        <v>243934</v>
      </c>
      <c r="H552" s="154">
        <v>137</v>
      </c>
      <c r="I552" s="155">
        <v>17846.02</v>
      </c>
      <c r="J552" s="155">
        <v>0</v>
      </c>
    </row>
    <row r="553" spans="1:10" x14ac:dyDescent="0.2">
      <c r="A553" s="144">
        <v>115906</v>
      </c>
      <c r="B553" s="145" t="s">
        <v>602</v>
      </c>
      <c r="C553" s="156">
        <v>174</v>
      </c>
      <c r="D553" s="155">
        <v>16466.953305852257</v>
      </c>
      <c r="E553" s="155">
        <v>1120740</v>
      </c>
      <c r="F553" s="156">
        <v>995</v>
      </c>
      <c r="G553" s="155">
        <v>546422</v>
      </c>
      <c r="H553" s="154">
        <v>252</v>
      </c>
      <c r="I553" s="155">
        <v>15995.71</v>
      </c>
      <c r="J553" s="155">
        <v>0</v>
      </c>
    </row>
    <row r="554" spans="1:10" x14ac:dyDescent="0.2">
      <c r="A554" s="144">
        <v>115911</v>
      </c>
      <c r="B554" s="145" t="s">
        <v>603</v>
      </c>
      <c r="C554" s="156">
        <v>165</v>
      </c>
      <c r="D554" s="155">
        <v>12722.538565382925</v>
      </c>
      <c r="E554" s="155">
        <v>0</v>
      </c>
      <c r="F554" s="156">
        <v>0</v>
      </c>
      <c r="G554" s="155">
        <v>99340</v>
      </c>
      <c r="H554" s="154">
        <v>39</v>
      </c>
      <c r="I554" s="155">
        <v>19690.900000000001</v>
      </c>
      <c r="J554" s="155">
        <v>0</v>
      </c>
    </row>
    <row r="555" spans="1:10" x14ac:dyDescent="0.2">
      <c r="A555" s="144">
        <v>115912</v>
      </c>
      <c r="B555" s="145" t="s">
        <v>604</v>
      </c>
      <c r="C555" s="156">
        <v>164</v>
      </c>
      <c r="D555" s="155">
        <v>16916.474364106518</v>
      </c>
      <c r="E555" s="155">
        <v>119236</v>
      </c>
      <c r="F555" s="156">
        <v>76.5</v>
      </c>
      <c r="G555" s="155">
        <v>96011</v>
      </c>
      <c r="H555" s="154">
        <v>34</v>
      </c>
      <c r="I555" s="155">
        <v>13098.89</v>
      </c>
      <c r="J555" s="155">
        <v>0</v>
      </c>
    </row>
    <row r="556" spans="1:10" x14ac:dyDescent="0.2">
      <c r="A556" s="144">
        <v>115913</v>
      </c>
      <c r="B556" s="145" t="s">
        <v>605</v>
      </c>
      <c r="C556" s="156">
        <v>168</v>
      </c>
      <c r="D556" s="155">
        <v>15481.29755973276</v>
      </c>
      <c r="E556" s="155">
        <v>288605</v>
      </c>
      <c r="F556" s="156">
        <v>333</v>
      </c>
      <c r="G556" s="155">
        <v>137086</v>
      </c>
      <c r="H556" s="154">
        <v>42</v>
      </c>
      <c r="I556" s="155">
        <v>19020.419999999998</v>
      </c>
      <c r="J556" s="155">
        <v>0</v>
      </c>
    </row>
    <row r="557" spans="1:10" x14ac:dyDescent="0.2">
      <c r="A557" s="144">
        <v>115914</v>
      </c>
      <c r="B557" s="145" t="s">
        <v>722</v>
      </c>
      <c r="C557" s="156">
        <v>159</v>
      </c>
      <c r="D557" s="155">
        <v>16952.591060998337</v>
      </c>
      <c r="E557" s="155">
        <v>1676718</v>
      </c>
      <c r="F557" s="156">
        <v>1052.5</v>
      </c>
      <c r="G557" s="155">
        <v>704732</v>
      </c>
      <c r="H557" s="154">
        <v>336</v>
      </c>
      <c r="I557" s="155">
        <v>10761.87</v>
      </c>
      <c r="J557" s="155">
        <v>0</v>
      </c>
    </row>
    <row r="558" spans="1:10" x14ac:dyDescent="0.2">
      <c r="A558" s="144">
        <v>115916</v>
      </c>
      <c r="B558" s="145" t="s">
        <v>606</v>
      </c>
      <c r="C558" s="156">
        <v>173</v>
      </c>
      <c r="D558" s="155">
        <v>15209.270707994325</v>
      </c>
      <c r="E558" s="155">
        <v>0</v>
      </c>
      <c r="F558" s="156">
        <v>0</v>
      </c>
      <c r="G558" s="155">
        <v>306727</v>
      </c>
      <c r="H558" s="154">
        <v>98</v>
      </c>
      <c r="I558" s="155">
        <v>11710.5</v>
      </c>
      <c r="J558" s="155">
        <v>0</v>
      </c>
    </row>
    <row r="559" spans="1:10" x14ac:dyDescent="0.2">
      <c r="A559" s="144">
        <v>115923</v>
      </c>
      <c r="B559" s="145" t="s">
        <v>651</v>
      </c>
      <c r="C559" s="156">
        <v>166</v>
      </c>
      <c r="D559" s="155">
        <v>17091.868638134347</v>
      </c>
      <c r="E559" s="155">
        <v>0</v>
      </c>
      <c r="F559" s="156">
        <v>0</v>
      </c>
      <c r="G559" s="155">
        <v>212325</v>
      </c>
      <c r="H559" s="154">
        <v>79</v>
      </c>
      <c r="I559" s="155">
        <v>12411.41</v>
      </c>
      <c r="J559" s="155">
        <v>0</v>
      </c>
    </row>
    <row r="560" spans="1:10" x14ac:dyDescent="0.2">
      <c r="A560" s="144">
        <v>115924</v>
      </c>
      <c r="B560" s="146" t="s">
        <v>723</v>
      </c>
      <c r="C560" s="156">
        <v>166</v>
      </c>
      <c r="D560" s="155">
        <v>12445.270092663719</v>
      </c>
      <c r="E560" s="155">
        <v>0</v>
      </c>
      <c r="F560" s="156">
        <v>0</v>
      </c>
      <c r="G560" s="155">
        <v>87179</v>
      </c>
      <c r="H560" s="154">
        <v>53</v>
      </c>
      <c r="I560" s="155">
        <v>10275.370000000001</v>
      </c>
      <c r="J560" s="155">
        <v>0</v>
      </c>
    </row>
    <row r="561" spans="1:10" x14ac:dyDescent="0.2">
      <c r="A561" s="144">
        <v>115925</v>
      </c>
      <c r="B561" s="145" t="s">
        <v>724</v>
      </c>
      <c r="C561" s="156">
        <v>157</v>
      </c>
      <c r="D561" s="155">
        <v>15059.499508870154</v>
      </c>
      <c r="E561" s="155">
        <v>21163</v>
      </c>
      <c r="F561" s="156">
        <v>6.5</v>
      </c>
      <c r="G561" s="155">
        <v>27410</v>
      </c>
      <c r="H561" s="154">
        <v>17</v>
      </c>
      <c r="I561" s="155">
        <v>39921.99</v>
      </c>
      <c r="J561" s="155">
        <v>0</v>
      </c>
    </row>
    <row r="562" spans="1:10" x14ac:dyDescent="0.2">
      <c r="A562" s="138">
        <v>115926</v>
      </c>
      <c r="B562" s="139" t="s">
        <v>656</v>
      </c>
      <c r="C562" s="156">
        <v>168</v>
      </c>
      <c r="D562" s="155">
        <v>14759.136777325346</v>
      </c>
      <c r="E562" s="155">
        <v>0</v>
      </c>
      <c r="F562" s="156">
        <v>0</v>
      </c>
      <c r="G562" s="155">
        <v>40176</v>
      </c>
      <c r="H562" s="154">
        <v>20</v>
      </c>
      <c r="I562" s="155">
        <v>14247.9</v>
      </c>
      <c r="J562" s="155">
        <v>0</v>
      </c>
    </row>
    <row r="563" spans="1:10" x14ac:dyDescent="0.2">
      <c r="A563" s="138">
        <v>115928</v>
      </c>
      <c r="B563" s="175" t="s">
        <v>657</v>
      </c>
      <c r="C563" s="156">
        <v>165</v>
      </c>
      <c r="D563" s="177">
        <v>19045.580799931155</v>
      </c>
      <c r="E563" s="177">
        <v>0</v>
      </c>
      <c r="F563" s="177">
        <v>0</v>
      </c>
      <c r="G563" s="178">
        <v>37057</v>
      </c>
      <c r="H563" s="179">
        <v>15</v>
      </c>
      <c r="I563" s="180">
        <v>17006.849999999999</v>
      </c>
      <c r="J563" s="177">
        <v>0</v>
      </c>
    </row>
    <row r="564" spans="1:10" x14ac:dyDescent="0.2">
      <c r="A564" s="138">
        <v>115931</v>
      </c>
      <c r="B564" s="193" t="s">
        <v>727</v>
      </c>
      <c r="C564" s="189">
        <v>150</v>
      </c>
      <c r="D564" s="190">
        <v>13913.909562318415</v>
      </c>
      <c r="E564" s="190">
        <v>0</v>
      </c>
      <c r="F564" s="190">
        <v>0</v>
      </c>
      <c r="G564" s="185">
        <v>115495</v>
      </c>
      <c r="H564" s="191">
        <v>76</v>
      </c>
      <c r="I564" s="192">
        <v>10350.200000000001</v>
      </c>
      <c r="J564" s="190">
        <v>0</v>
      </c>
    </row>
    <row r="565" spans="1:10" x14ac:dyDescent="0.2">
      <c r="A565" s="138">
        <v>115932</v>
      </c>
      <c r="B565" s="183" t="s">
        <v>728</v>
      </c>
      <c r="C565" s="153">
        <v>169</v>
      </c>
      <c r="D565" s="152">
        <v>12359.86614029082</v>
      </c>
      <c r="E565" s="152">
        <v>0</v>
      </c>
      <c r="F565" s="152">
        <v>0</v>
      </c>
      <c r="G565" s="148">
        <v>27002</v>
      </c>
      <c r="H565" s="151">
        <v>13</v>
      </c>
      <c r="I565" s="150">
        <v>11734.18</v>
      </c>
      <c r="J565" s="152">
        <v>0</v>
      </c>
    </row>
    <row r="566" spans="1:10" x14ac:dyDescent="0.2">
      <c r="A566" s="138" t="s">
        <v>729</v>
      </c>
      <c r="B566" s="183" t="s">
        <v>730</v>
      </c>
      <c r="C566" s="176">
        <v>153</v>
      </c>
      <c r="D566" s="177">
        <v>14329.563539208075</v>
      </c>
      <c r="E566" s="177">
        <v>0</v>
      </c>
      <c r="F566" s="177">
        <v>0</v>
      </c>
      <c r="G566" s="178">
        <v>48382</v>
      </c>
      <c r="H566" s="179">
        <v>14</v>
      </c>
      <c r="I566" s="180">
        <v>11735.18</v>
      </c>
      <c r="J566" s="177">
        <v>0</v>
      </c>
    </row>
    <row r="567" spans="1:10" hidden="1" x14ac:dyDescent="0.2">
      <c r="A567" s="182"/>
      <c r="B567" s="183"/>
      <c r="C567" s="183"/>
      <c r="D567" s="184"/>
      <c r="E567" s="184"/>
      <c r="F567" s="184"/>
      <c r="G567" s="185"/>
      <c r="H567" s="186"/>
      <c r="I567" s="187"/>
      <c r="J567" s="184"/>
    </row>
    <row r="568" spans="1:10" hidden="1" x14ac:dyDescent="0.2">
      <c r="A568" s="182"/>
      <c r="B568" s="183"/>
      <c r="C568" s="183"/>
      <c r="D568" s="184"/>
      <c r="E568" s="184"/>
      <c r="F568" s="184"/>
      <c r="G568" s="185"/>
      <c r="H568" s="186"/>
      <c r="I568" s="187"/>
      <c r="J568" s="184"/>
    </row>
    <row r="569" spans="1:10" hidden="1" x14ac:dyDescent="0.2"/>
    <row r="570" spans="1:10" hidden="1" x14ac:dyDescent="0.2"/>
    <row r="571" spans="1:10" hidden="1" x14ac:dyDescent="0.2"/>
    <row r="572" spans="1:10" hidden="1" x14ac:dyDescent="0.2"/>
    <row r="573" spans="1:10" hidden="1" x14ac:dyDescent="0.2"/>
    <row r="574" spans="1:10" hidden="1" x14ac:dyDescent="0.2"/>
    <row r="575" spans="1:10" hidden="1" x14ac:dyDescent="0.2"/>
    <row r="576" spans="1:10"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x14ac:dyDescent="0.2"/>
  </sheetData>
  <sheetProtection algorithmName="SHA-512" hashValue="AdeCC6HprGsHB25CqDIfvtE7d3Moi7357pLuYmwLROwa1WmI53gqKWokc2d3Qf5J0H9f4at0T+9eCosOap1baw==" saltValue="cH8YxvCNxwYy87zcY7DEKA==" spinCount="100000" sheet="1" selectLockedCells="1"/>
  <mergeCells count="1">
    <mergeCell ref="A1:J2"/>
  </mergeCells>
  <pageMargins left="0.75" right="0.75" top="0.65" bottom="0.65" header="0.25" footer="0"/>
  <pageSetup scale="68" orientation="portrait" r:id="rId1"/>
  <headerFooter scaleWithDoc="0">
    <oddFooter>&amp;L&amp;6MO 500-2042 (Rev 09/20)&amp;R&amp;6FY24 PPF Application
Supporting Documentation Section
Page &amp;P of &amp;N</oddFooter>
  </headerFooter>
  <colBreaks count="1" manualBreakCount="1">
    <brk id="10" max="567"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5"/>
  <sheetViews>
    <sheetView showRowColHeaders="0" zoomScaleNormal="100" workbookViewId="0">
      <selection activeCell="B24" sqref="B24"/>
    </sheetView>
  </sheetViews>
  <sheetFormatPr defaultColWidth="0" defaultRowHeight="12.75" zeroHeight="1" x14ac:dyDescent="0.2"/>
  <cols>
    <col min="1" max="1" width="32.5703125" style="172" customWidth="1"/>
    <col min="2" max="2" width="25.42578125" style="173" customWidth="1"/>
    <col min="3" max="4" width="0" hidden="1" customWidth="1"/>
    <col min="5" max="16383" width="9.140625" hidden="1"/>
    <col min="16384" max="16384" width="19.7109375" hidden="1" customWidth="1"/>
  </cols>
  <sheetData>
    <row r="1" spans="1:2" ht="15.75" x14ac:dyDescent="0.25">
      <c r="A1" s="375" t="s">
        <v>696</v>
      </c>
      <c r="B1" s="375"/>
    </row>
    <row r="2" spans="1:2" ht="15.75" x14ac:dyDescent="0.25">
      <c r="A2" s="166" t="s">
        <v>21</v>
      </c>
      <c r="B2" s="167">
        <f>'Revenue and Costs'!I66</f>
        <v>0</v>
      </c>
    </row>
    <row r="3" spans="1:2" ht="15.75" x14ac:dyDescent="0.25">
      <c r="A3" s="166" t="s">
        <v>11</v>
      </c>
      <c r="B3" s="167">
        <f>'Revenue and Costs'!I61</f>
        <v>0</v>
      </c>
    </row>
    <row r="4" spans="1:2" ht="15.75" x14ac:dyDescent="0.25">
      <c r="A4" s="166" t="s">
        <v>682</v>
      </c>
      <c r="B4" s="167">
        <f>'PPF Application'!H32</f>
        <v>0</v>
      </c>
    </row>
    <row r="5" spans="1:2" ht="15.75" x14ac:dyDescent="0.25">
      <c r="A5" s="166" t="s">
        <v>683</v>
      </c>
      <c r="B5" s="168">
        <f>'Student Information'!H4+'Student Information'!I4+'Student Information'!J4</f>
        <v>0</v>
      </c>
    </row>
    <row r="6" spans="1:2" ht="15.75" x14ac:dyDescent="0.25">
      <c r="A6" s="166" t="s">
        <v>684</v>
      </c>
      <c r="B6" s="169">
        <f>'Student Information'!U4</f>
        <v>0</v>
      </c>
    </row>
    <row r="7" spans="1:2" ht="15.75" x14ac:dyDescent="0.25">
      <c r="A7" s="166" t="s">
        <v>685</v>
      </c>
      <c r="B7" s="168">
        <f>'Student Information'!A4-'Student Information'!U4</f>
        <v>0</v>
      </c>
    </row>
    <row r="8" spans="1:2" ht="15.75" x14ac:dyDescent="0.25">
      <c r="A8" s="166" t="s">
        <v>686</v>
      </c>
      <c r="B8" s="169">
        <f>'Student Information'!V4</f>
        <v>0</v>
      </c>
    </row>
    <row r="9" spans="1:2" ht="15.75" x14ac:dyDescent="0.25">
      <c r="A9" s="166" t="s">
        <v>687</v>
      </c>
      <c r="B9" s="168">
        <f>'Student Information'!C4-'Student Information'!V4</f>
        <v>0</v>
      </c>
    </row>
    <row r="10" spans="1:2" ht="15.75" x14ac:dyDescent="0.25">
      <c r="A10" s="166" t="s">
        <v>688</v>
      </c>
      <c r="B10" s="169">
        <f>'Student Information'!W4</f>
        <v>0</v>
      </c>
    </row>
    <row r="11" spans="1:2" ht="15.75" x14ac:dyDescent="0.25">
      <c r="A11" s="166" t="s">
        <v>689</v>
      </c>
      <c r="B11" s="168">
        <f>'Student Information'!D4-'Student Information'!W4</f>
        <v>0</v>
      </c>
    </row>
    <row r="12" spans="1:2" ht="15.75" x14ac:dyDescent="0.25">
      <c r="A12" s="166" t="s">
        <v>690</v>
      </c>
      <c r="B12" s="169">
        <f>'Student Information'!X4</f>
        <v>0</v>
      </c>
    </row>
    <row r="13" spans="1:2" ht="15.75" x14ac:dyDescent="0.25">
      <c r="A13" s="166" t="s">
        <v>691</v>
      </c>
      <c r="B13" s="168">
        <f>'Student Information'!E4-'Student Information'!X4</f>
        <v>0</v>
      </c>
    </row>
    <row r="14" spans="1:2" ht="15.75" x14ac:dyDescent="0.25">
      <c r="A14" s="166" t="s">
        <v>692</v>
      </c>
      <c r="B14" s="169">
        <f>'Student Information'!Y4</f>
        <v>0</v>
      </c>
    </row>
    <row r="15" spans="1:2" ht="15.75" x14ac:dyDescent="0.25">
      <c r="A15" s="166" t="s">
        <v>693</v>
      </c>
      <c r="B15" s="168">
        <f>B5-B14</f>
        <v>0</v>
      </c>
    </row>
    <row r="16" spans="1:2" ht="15.75" x14ac:dyDescent="0.25">
      <c r="A16" s="166" t="s">
        <v>694</v>
      </c>
      <c r="B16" s="167">
        <f>ROUND('Student Information'!R4,2)</f>
        <v>0</v>
      </c>
    </row>
    <row r="17" spans="1:2" ht="15.75" x14ac:dyDescent="0.25">
      <c r="A17" s="166" t="s">
        <v>695</v>
      </c>
      <c r="B17" s="169">
        <f>ROUND('Student Information'!Q4,2)</f>
        <v>0</v>
      </c>
    </row>
    <row r="18" spans="1:2" ht="15.75" x14ac:dyDescent="0.25">
      <c r="A18" s="166" t="s">
        <v>710</v>
      </c>
      <c r="B18" s="167">
        <f>IFERROR(0,ROUND(B4/B17,2))+IFERROR(B4/B17,0)</f>
        <v>0</v>
      </c>
    </row>
    <row r="19" spans="1:2" ht="15.75" x14ac:dyDescent="0.25">
      <c r="A19" s="170" t="s">
        <v>697</v>
      </c>
      <c r="B19" s="171">
        <f>'Revenue and Costs'!I63</f>
        <v>0</v>
      </c>
    </row>
    <row r="20" spans="1:2" ht="15.75" x14ac:dyDescent="0.25">
      <c r="A20" s="170" t="s">
        <v>698</v>
      </c>
      <c r="B20" s="168">
        <f>'Student Information'!H4</f>
        <v>0</v>
      </c>
    </row>
    <row r="21" spans="1:2" ht="15.75" x14ac:dyDescent="0.25">
      <c r="A21" s="170" t="s">
        <v>700</v>
      </c>
      <c r="B21" s="171">
        <f>'Revenue and Costs'!I64</f>
        <v>0</v>
      </c>
    </row>
    <row r="22" spans="1:2" ht="15.75" x14ac:dyDescent="0.25">
      <c r="A22" s="170" t="s">
        <v>699</v>
      </c>
      <c r="B22" s="168">
        <f>'Student Information'!I4</f>
        <v>0</v>
      </c>
    </row>
    <row r="23" spans="1:2" ht="15.75" x14ac:dyDescent="0.25">
      <c r="A23" s="170" t="s">
        <v>702</v>
      </c>
      <c r="B23" s="171">
        <f>'Revenue and Costs'!I65</f>
        <v>0</v>
      </c>
    </row>
    <row r="24" spans="1:2" ht="15.75" x14ac:dyDescent="0.25">
      <c r="A24" s="170" t="s">
        <v>701</v>
      </c>
      <c r="B24" s="168">
        <f>'Student Information'!J4</f>
        <v>0</v>
      </c>
    </row>
    <row r="25" spans="1:2" ht="38.25" customHeight="1" x14ac:dyDescent="0.25">
      <c r="A25" s="170" t="s">
        <v>704</v>
      </c>
      <c r="B25" s="194">
        <f>'Revenue and Costs'!E45</f>
        <v>0</v>
      </c>
    </row>
  </sheetData>
  <sheetProtection algorithmName="SHA-512" hashValue="kPeMaoyJGqq45xqNs8cZ6z+rzohPJqSuGH3xALfibA7Mt6TBnQB8SEjPWRIqK3qvzFWLbWVocOMZfTbzEDOkmA==" saltValue="ct7Ve7mv/UjgsiyLrJ5FAA==" spinCount="100000" sheet="1" selectLockedCells="1"/>
  <mergeCells count="1">
    <mergeCell ref="A1:B1"/>
  </mergeCells>
  <pageMargins left="0.7" right="0.7" top="0.75" bottom="0.75" header="0.3" footer="0.3"/>
  <pageSetup orientation="portrait" verticalDpi="597" r:id="rId1"/>
  <headerFooter>
    <oddHeader>&amp;LFY24 PPF Application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7" sqref="C7"/>
    </sheetView>
  </sheetViews>
  <sheetFormatPr defaultRowHeight="12.75" x14ac:dyDescent="0.2"/>
  <cols>
    <col min="1" max="1" width="8.140625" customWidth="1"/>
  </cols>
  <sheetData>
    <row r="1" spans="1:1" ht="45" x14ac:dyDescent="0.2">
      <c r="A1" s="142" t="s">
        <v>654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PPF Application</vt:lpstr>
      <vt:lpstr>Revenue and Costs</vt:lpstr>
      <vt:lpstr>Student Information</vt:lpstr>
      <vt:lpstr>Supporting Documentation</vt:lpstr>
      <vt:lpstr>DESE USE Summary</vt:lpstr>
      <vt:lpstr>Sheet1</vt:lpstr>
      <vt:lpstr>'PPF Application'!Print_Area</vt:lpstr>
      <vt:lpstr>'Student Information'!Print_Area</vt:lpstr>
      <vt:lpstr>'Supporting Documentation'!Print_Area</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PPF Application</dc:title>
  <dc:creator>Missouri Department of Elementary and Secondary Education</dc:creator>
  <cp:lastModifiedBy>Herndon, Tabitha</cp:lastModifiedBy>
  <cp:lastPrinted>2020-09-08T19:24:57Z</cp:lastPrinted>
  <dcterms:created xsi:type="dcterms:W3CDTF">2004-06-17T19:11:53Z</dcterms:created>
  <dcterms:modified xsi:type="dcterms:W3CDTF">2023-10-02T16:01:52Z</dcterms:modified>
</cp:coreProperties>
</file>