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School Finance\"/>
    </mc:Choice>
  </mc:AlternateContent>
  <bookViews>
    <workbookView xWindow="0" yWindow="30" windowWidth="28760" windowHeight="12840"/>
  </bookViews>
  <sheets>
    <sheet name="Salary Compliance Calculation" sheetId="4" r:id="rId1"/>
  </sheets>
  <definedNames>
    <definedName name="_xlnm.Print_Area" localSheetId="0">'Salary Compliance Calculation'!$D$1:$U$61</definedName>
    <definedName name="_xlnm.Print_Titles" localSheetId="0">'Salary Compliance Calculation'!$D:$G,'Salary Compliance Calculation'!$1:$1</definedName>
  </definedNames>
  <calcPr calcId="162913"/>
</workbook>
</file>

<file path=xl/calcChain.xml><?xml version="1.0" encoding="utf-8"?>
<calcChain xmlns="http://schemas.openxmlformats.org/spreadsheetml/2006/main">
  <c r="J11" i="4" l="1"/>
  <c r="L11" i="4"/>
  <c r="N11" i="4"/>
  <c r="P11" i="4"/>
  <c r="R11" i="4"/>
  <c r="T11" i="4"/>
  <c r="H11" i="4"/>
  <c r="H20" i="4"/>
  <c r="I20" i="4"/>
  <c r="J20" i="4"/>
  <c r="K20" i="4"/>
  <c r="J37" i="4" s="1"/>
  <c r="J41" i="4" s="1"/>
  <c r="L20" i="4"/>
  <c r="M20" i="4"/>
  <c r="N20" i="4"/>
  <c r="O20" i="4"/>
  <c r="P20" i="4"/>
  <c r="Q20" i="4"/>
  <c r="R20" i="4"/>
  <c r="S20" i="4"/>
  <c r="T20" i="4"/>
  <c r="U20" i="4"/>
  <c r="H27" i="4"/>
  <c r="H31" i="4" s="1"/>
  <c r="H35" i="4" s="1"/>
  <c r="H37" i="4" s="1"/>
  <c r="H41" i="4" s="1"/>
  <c r="J27" i="4"/>
  <c r="J29" i="4" s="1"/>
  <c r="L27" i="4"/>
  <c r="N27" i="4"/>
  <c r="N29" i="4" s="1"/>
  <c r="P27" i="4"/>
  <c r="P31" i="4" s="1"/>
  <c r="P35" i="4" s="1"/>
  <c r="R27" i="4"/>
  <c r="R31" i="4" s="1"/>
  <c r="R35" i="4" s="1"/>
  <c r="R37" i="4" s="1"/>
  <c r="R41" i="4" s="1"/>
  <c r="T27" i="4"/>
  <c r="T31" i="4" s="1"/>
  <c r="T35" i="4" s="1"/>
  <c r="T37" i="4" s="1"/>
  <c r="T41" i="4" s="1"/>
  <c r="H29" i="4"/>
  <c r="H56" i="4" s="1"/>
  <c r="L29" i="4"/>
  <c r="P29" i="4"/>
  <c r="R29" i="4"/>
  <c r="T29" i="4"/>
  <c r="J31" i="4"/>
  <c r="J35" i="4" s="1"/>
  <c r="L31" i="4"/>
  <c r="H33" i="4"/>
  <c r="J33" i="4"/>
  <c r="L33" i="4"/>
  <c r="N33" i="4"/>
  <c r="P33" i="4"/>
  <c r="R33" i="4"/>
  <c r="T33" i="4"/>
  <c r="L35" i="4"/>
  <c r="L37" i="4" s="1"/>
  <c r="L41" i="4" s="1"/>
  <c r="J44" i="4"/>
  <c r="J54" i="4" s="1"/>
  <c r="L44" i="4"/>
  <c r="T44" i="4"/>
  <c r="H48" i="4"/>
  <c r="H50" i="4" s="1"/>
  <c r="J48" i="4"/>
  <c r="J50" i="4" s="1"/>
  <c r="L48" i="4"/>
  <c r="L49" i="4" s="1"/>
  <c r="N48" i="4"/>
  <c r="N49" i="4" s="1"/>
  <c r="P48" i="4"/>
  <c r="P50" i="4" s="1"/>
  <c r="R48" i="4"/>
  <c r="T48" i="4"/>
  <c r="T49" i="4" s="1"/>
  <c r="H49" i="4"/>
  <c r="J49" i="4"/>
  <c r="R49" i="4"/>
  <c r="R50" i="4"/>
  <c r="T50" i="4"/>
  <c r="H51" i="4"/>
  <c r="J51" i="4"/>
  <c r="J52" i="4" s="1"/>
  <c r="L51" i="4"/>
  <c r="L52" i="4" s="1"/>
  <c r="N51" i="4"/>
  <c r="N53" i="4" s="1"/>
  <c r="P51" i="4"/>
  <c r="P53" i="4" s="1"/>
  <c r="R51" i="4"/>
  <c r="R52" i="4" s="1"/>
  <c r="T51" i="4"/>
  <c r="T52" i="4" s="1"/>
  <c r="H52" i="4"/>
  <c r="H53" i="4"/>
  <c r="J53" i="4"/>
  <c r="H54" i="4"/>
  <c r="H58" i="4" l="1"/>
  <c r="H59" i="4"/>
  <c r="P49" i="4"/>
  <c r="J55" i="4"/>
  <c r="P52" i="4"/>
  <c r="H55" i="4"/>
  <c r="N52" i="4"/>
  <c r="L50" i="4"/>
  <c r="P37" i="4"/>
  <c r="P41" i="4" s="1"/>
  <c r="R53" i="4"/>
  <c r="J58" i="4"/>
  <c r="T54" i="4"/>
  <c r="L54" i="4"/>
  <c r="L58" i="4" s="1"/>
  <c r="N44" i="4"/>
  <c r="N54" i="4" s="1"/>
  <c r="N56" i="4" s="1"/>
  <c r="J56" i="4"/>
  <c r="J59" i="4" s="1"/>
  <c r="T53" i="4"/>
  <c r="L53" i="4"/>
  <c r="N50" i="4"/>
  <c r="N31" i="4"/>
  <c r="N35" i="4" s="1"/>
  <c r="N37" i="4" s="1"/>
  <c r="N41" i="4" s="1"/>
  <c r="R44" i="4" s="1"/>
  <c r="R54" i="4" s="1"/>
  <c r="N59" i="4" l="1"/>
  <c r="N58" i="4"/>
  <c r="T56" i="4"/>
  <c r="T59" i="4" s="1"/>
  <c r="T55" i="4"/>
  <c r="N55" i="4"/>
  <c r="L56" i="4"/>
  <c r="L59" i="4" s="1"/>
  <c r="L55" i="4"/>
  <c r="R55" i="4"/>
  <c r="R56" i="4"/>
  <c r="R59" i="4" s="1"/>
  <c r="R58" i="4"/>
  <c r="P44" i="4"/>
  <c r="P54" i="4" s="1"/>
  <c r="T58" i="4"/>
  <c r="P55" i="4" l="1"/>
  <c r="P56" i="4"/>
  <c r="P59" i="4" s="1"/>
  <c r="P58" i="4"/>
</calcChain>
</file>

<file path=xl/sharedStrings.xml><?xml version="1.0" encoding="utf-8"?>
<sst xmlns="http://schemas.openxmlformats.org/spreadsheetml/2006/main" count="116" uniqueCount="76">
  <si>
    <t>* For 2007-2008 the calculation is current year 25 x prior year 26.</t>
  </si>
  <si>
    <t>Estimated Penalty to be withheld from Following Year Basic Formula - State Monies</t>
  </si>
  <si>
    <t>32 - 18</t>
  </si>
  <si>
    <t>District Meets Salary Compliance</t>
  </si>
  <si>
    <t>29, 31, &amp; 33 = Yes</t>
  </si>
  <si>
    <t>Estimated Penalty for Teacher Fund Expenditures</t>
  </si>
  <si>
    <t>District Meets Teacher Fund Expenditures</t>
  </si>
  <si>
    <t>Total Minimum Required Teachers Fund Expenditures</t>
  </si>
  <si>
    <t>27 + 28 + 30</t>
  </si>
  <si>
    <t>Estimated Penalty for Minimum Placement of 5113 School District Trust Fund (Prop C)</t>
  </si>
  <si>
    <t>Placed at Least Minimum 5113 Revenue in Teachers Fund</t>
  </si>
  <si>
    <t>Minimum Placement Required for 5113 School District Trust Fund (Prop C)</t>
  </si>
  <si>
    <t>2 ((IF &amp; TF) x .5) x .75</t>
  </si>
  <si>
    <t>Estimated Penalty for Minimum Placement of 5311 Basic Formula - State Monies</t>
  </si>
  <si>
    <t>Placed at Least  Minimum 5311 Revenue in Teachers Fund</t>
  </si>
  <si>
    <t xml:space="preserve">Minimum Placement Required for 5311 Basic Formula - State Monies </t>
  </si>
  <si>
    <t>1 (IF &amp; TF) x .75</t>
  </si>
  <si>
    <t>2019-2020</t>
  </si>
  <si>
    <t>2018-2019</t>
  </si>
  <si>
    <t>2017-2018</t>
  </si>
  <si>
    <t>2016-2017</t>
  </si>
  <si>
    <t>2015-2016</t>
  </si>
  <si>
    <t>2014-2015</t>
  </si>
  <si>
    <t>2013-2014</t>
  </si>
  <si>
    <t>Compliance Year</t>
  </si>
  <si>
    <t xml:space="preserve">      Allowable Teachers Fund Expenditures</t>
  </si>
  <si>
    <t xml:space="preserve">Local &amp; County Tax Sources Used for </t>
  </si>
  <si>
    <t>&gt; 2PY 26 x CY 25*</t>
  </si>
  <si>
    <t xml:space="preserve">     2nd Preceeding Year Weighted ADA </t>
  </si>
  <si>
    <t xml:space="preserve">      Allowable Teachers Fund Expenditures per  </t>
  </si>
  <si>
    <t>23 / 25</t>
  </si>
  <si>
    <t>2nd Preceding Year Weighted ADA</t>
  </si>
  <si>
    <t>1st Preceding Year Weighted ADA</t>
  </si>
  <si>
    <t xml:space="preserve">     Teachers Fund Expenditures</t>
  </si>
  <si>
    <t>Total Local &amp; County Tax Sources Used for</t>
  </si>
  <si>
    <t>11 (TF) + 22</t>
  </si>
  <si>
    <t xml:space="preserve">     to Teachers Fund </t>
  </si>
  <si>
    <t>Total Local &amp; County Revenue Transferred</t>
  </si>
  <si>
    <t>20 x 21</t>
  </si>
  <si>
    <t xml:space="preserve">      (Incidental Fund)</t>
  </si>
  <si>
    <t>Total Local &amp; County Revenue to Total Revenue</t>
  </si>
  <si>
    <t>11 / 12</t>
  </si>
  <si>
    <t>Total Teachers Fund Transfer Needed</t>
  </si>
  <si>
    <t xml:space="preserve">16 - 12 -19 </t>
  </si>
  <si>
    <t>Teachers Fund Balance Used to Cover Expenditures</t>
  </si>
  <si>
    <t>Total Certificated Compensation &amp; Tuition</t>
  </si>
  <si>
    <t>16 + 17</t>
  </si>
  <si>
    <r>
      <t xml:space="preserve">6311 - Tuition Paid from the </t>
    </r>
    <r>
      <rPr>
        <b/>
        <sz val="9"/>
        <rFont val="Arial"/>
        <family val="2"/>
      </rPr>
      <t>Incidental Fund</t>
    </r>
  </si>
  <si>
    <t>Subtotal</t>
  </si>
  <si>
    <t>Sum 13-15</t>
  </si>
  <si>
    <r>
      <t xml:space="preserve">6311 - Tuition Paid from the </t>
    </r>
    <r>
      <rPr>
        <b/>
        <sz val="9"/>
        <rFont val="Arial"/>
        <family val="2"/>
      </rPr>
      <t>Teachers Fund</t>
    </r>
  </si>
  <si>
    <t>6299 - Certificated Benefits</t>
  </si>
  <si>
    <t>6199 - Certificated Salary</t>
  </si>
  <si>
    <t>Teachers Fund</t>
  </si>
  <si>
    <t>Certificated Compensation &amp; Tuition Expenditures</t>
  </si>
  <si>
    <t>5899 -Total Fund Revenue (Include revenues listed above)</t>
  </si>
  <si>
    <t>Total Local and County Tax Sources</t>
  </si>
  <si>
    <t>Sum 3-10</t>
  </si>
  <si>
    <t>5222 - County Stock Insurance Fund</t>
  </si>
  <si>
    <r>
      <t>5221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- State Assessed Utilities</t>
    </r>
  </si>
  <si>
    <t>5117 - City Sales Tax</t>
  </si>
  <si>
    <t>5116 - In Lieu of Tax</t>
  </si>
  <si>
    <t>5115 - M &amp; M Surtax</t>
  </si>
  <si>
    <t>5114 - Financial Institution Tax</t>
  </si>
  <si>
    <t>5112 - Delinquent Taxes</t>
  </si>
  <si>
    <t>5111 - Current Taxes</t>
  </si>
  <si>
    <t>Incidental Fund</t>
  </si>
  <si>
    <t>Revenue</t>
  </si>
  <si>
    <t>5113 - School District Trust Fund (Prop C)</t>
  </si>
  <si>
    <t>5311 - Basic Formula - State Monies</t>
  </si>
  <si>
    <t>Revenue Placement</t>
  </si>
  <si>
    <t>Date:</t>
  </si>
  <si>
    <t>District Code:</t>
  </si>
  <si>
    <t>District Name:</t>
  </si>
  <si>
    <t>CERTIFICATED SALARY COMPLIANCE ESTIMATE (Section 163.031.6, RSMo)</t>
  </si>
  <si>
    <t>Enter Year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</si>
</sst>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0_);_(&quot;$&quot;* \(#,##0.0000\);_(&quot;$&quot;* &quot;-&quot;????_);_(@_)"/>
    <numFmt numFmtId="167" formatCode="#,##0.0000_);\(#,##0.0000\)"/>
    <numFmt numFmtId="168" formatCode="m/d/yyyy;@"/>
    <numFmt numFmtId="169" formatCode="000\-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1" applyFont="1"/>
    <xf numFmtId="164" fontId="2" fillId="0" borderId="0" xfId="2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/>
    <xf numFmtId="164" fontId="3" fillId="0" borderId="0" xfId="2" applyNumberFormat="1" applyFont="1" applyAlignment="1"/>
    <xf numFmtId="0" fontId="2" fillId="0" borderId="0" xfId="1" applyFont="1" applyBorder="1"/>
    <xf numFmtId="164" fontId="3" fillId="0" borderId="0" xfId="2" applyNumberFormat="1" applyFont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/>
    <xf numFmtId="0" fontId="2" fillId="0" borderId="0" xfId="1" applyFont="1" applyProtection="1"/>
    <xf numFmtId="165" fontId="2" fillId="0" borderId="0" xfId="3" applyNumberFormat="1" applyFont="1"/>
    <xf numFmtId="0" fontId="4" fillId="0" borderId="0" xfId="1" applyFont="1" applyAlignment="1">
      <alignment horizontal="left"/>
    </xf>
    <xf numFmtId="0" fontId="4" fillId="0" borderId="0" xfId="1" applyFont="1" applyAlignment="1" applyProtection="1">
      <alignment horizontal="left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Protection="1"/>
    <xf numFmtId="0" fontId="5" fillId="0" borderId="11" xfId="1" applyFont="1" applyBorder="1" applyAlignment="1">
      <alignment horizontal="left" wrapText="1"/>
    </xf>
    <xf numFmtId="0" fontId="6" fillId="0" borderId="11" xfId="1" applyFont="1" applyBorder="1" applyAlignment="1">
      <alignment horizontal="left" wrapText="1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7" fillId="0" borderId="0" xfId="1" applyFont="1"/>
    <xf numFmtId="0" fontId="7" fillId="0" borderId="0" xfId="1" applyFont="1" applyProtection="1"/>
    <xf numFmtId="44" fontId="3" fillId="3" borderId="14" xfId="1" applyNumberFormat="1" applyFont="1" applyFill="1" applyBorder="1" applyAlignment="1" applyProtection="1">
      <alignment horizontal="center"/>
    </xf>
    <xf numFmtId="44" fontId="3" fillId="3" borderId="15" xfId="1" applyNumberFormat="1" applyFont="1" applyFill="1" applyBorder="1" applyAlignment="1" applyProtection="1">
      <alignment horizontal="center"/>
    </xf>
    <xf numFmtId="44" fontId="3" fillId="3" borderId="16" xfId="1" applyNumberFormat="1" applyFont="1" applyFill="1" applyBorder="1" applyAlignment="1" applyProtection="1">
      <alignment horizontal="center"/>
    </xf>
    <xf numFmtId="44" fontId="3" fillId="3" borderId="17" xfId="1" applyNumberFormat="1" applyFont="1" applyFill="1" applyBorder="1" applyAlignment="1" applyProtection="1">
      <alignment horizontal="center"/>
    </xf>
    <xf numFmtId="44" fontId="3" fillId="3" borderId="18" xfId="1" applyNumberFormat="1" applyFont="1" applyFill="1" applyBorder="1" applyAlignment="1" applyProtection="1">
      <alignment horizontal="center"/>
    </xf>
    <xf numFmtId="0" fontId="3" fillId="3" borderId="0" xfId="1" applyFont="1" applyFill="1" applyBorder="1" applyAlignment="1">
      <alignment horizontal="left" wrapText="1"/>
    </xf>
    <xf numFmtId="0" fontId="3" fillId="3" borderId="19" xfId="1" applyFont="1" applyFill="1" applyBorder="1" applyAlignment="1">
      <alignment horizontal="left" wrapText="1"/>
    </xf>
    <xf numFmtId="0" fontId="7" fillId="3" borderId="19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0" xfId="1" applyFont="1" applyBorder="1"/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8" fillId="0" borderId="0" xfId="1" applyFont="1" applyFill="1"/>
    <xf numFmtId="0" fontId="8" fillId="0" borderId="0" xfId="1" applyFont="1" applyFill="1" applyProtection="1"/>
    <xf numFmtId="0" fontId="8" fillId="0" borderId="40" xfId="1" applyFont="1" applyFill="1" applyBorder="1" applyAlignment="1">
      <alignment horizontal="center"/>
    </xf>
    <xf numFmtId="0" fontId="8" fillId="0" borderId="41" xfId="1" applyFont="1" applyFill="1" applyBorder="1" applyAlignment="1">
      <alignment horizontal="center"/>
    </xf>
    <xf numFmtId="44" fontId="9" fillId="3" borderId="21" xfId="1" applyNumberFormat="1" applyFont="1" applyFill="1" applyBorder="1" applyAlignment="1" applyProtection="1">
      <alignment horizontal="center"/>
    </xf>
    <xf numFmtId="44" fontId="9" fillId="3" borderId="25" xfId="1" applyNumberFormat="1" applyFont="1" applyFill="1" applyBorder="1" applyAlignment="1" applyProtection="1">
      <alignment horizontal="center"/>
    </xf>
    <xf numFmtId="44" fontId="9" fillId="3" borderId="0" xfId="1" applyNumberFormat="1" applyFont="1" applyFill="1" applyBorder="1" applyAlignment="1" applyProtection="1">
      <alignment horizontal="center"/>
    </xf>
    <xf numFmtId="0" fontId="9" fillId="3" borderId="21" xfId="1" applyFont="1" applyFill="1" applyBorder="1" applyAlignment="1" applyProtection="1">
      <alignment horizontal="left" wrapText="1"/>
    </xf>
    <xf numFmtId="0" fontId="9" fillId="3" borderId="25" xfId="1" applyFont="1" applyFill="1" applyBorder="1" applyAlignment="1" applyProtection="1">
      <alignment horizontal="left" wrapText="1"/>
    </xf>
    <xf numFmtId="0" fontId="7" fillId="3" borderId="0" xfId="1" applyFont="1" applyFill="1" applyBorder="1" applyAlignment="1">
      <alignment horizontal="center"/>
    </xf>
    <xf numFmtId="0" fontId="7" fillId="3" borderId="25" xfId="1" applyFont="1" applyFill="1" applyBorder="1" applyAlignment="1">
      <alignment horizontal="center"/>
    </xf>
    <xf numFmtId="0" fontId="7" fillId="0" borderId="53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Protection="1"/>
    <xf numFmtId="0" fontId="7" fillId="0" borderId="51" xfId="1" applyFont="1" applyBorder="1" applyAlignment="1" applyProtection="1">
      <alignment horizontal="left"/>
    </xf>
    <xf numFmtId="0" fontId="9" fillId="0" borderId="52" xfId="1" applyFont="1" applyBorder="1" applyAlignment="1" applyProtection="1">
      <alignment horizontal="left"/>
    </xf>
    <xf numFmtId="0" fontId="7" fillId="0" borderId="65" xfId="1" applyFont="1" applyBorder="1" applyAlignment="1" applyProtection="1">
      <alignment horizontal="left"/>
    </xf>
    <xf numFmtId="0" fontId="9" fillId="0" borderId="66" xfId="1" applyFont="1" applyBorder="1" applyAlignment="1" applyProtection="1">
      <alignment horizontal="left"/>
    </xf>
    <xf numFmtId="0" fontId="3" fillId="0" borderId="0" xfId="1" applyFont="1"/>
    <xf numFmtId="0" fontId="3" fillId="0" borderId="0" xfId="1" applyFont="1" applyProtection="1"/>
    <xf numFmtId="44" fontId="3" fillId="0" borderId="21" xfId="1" applyNumberFormat="1" applyFont="1" applyFill="1" applyBorder="1" applyAlignment="1" applyProtection="1">
      <alignment horizontal="center"/>
    </xf>
    <xf numFmtId="44" fontId="3" fillId="0" borderId="0" xfId="1" applyNumberFormat="1" applyFont="1" applyFill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 applyProtection="1">
      <alignment horizontal="left"/>
    </xf>
    <xf numFmtId="0" fontId="7" fillId="0" borderId="61" xfId="1" applyFont="1" applyBorder="1" applyAlignment="1" applyProtection="1">
      <alignment horizontal="left"/>
    </xf>
    <xf numFmtId="0" fontId="2" fillId="0" borderId="5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44" fontId="9" fillId="0" borderId="0" xfId="1" applyNumberFormat="1" applyFont="1" applyFill="1" applyBorder="1" applyProtection="1"/>
    <xf numFmtId="44" fontId="9" fillId="0" borderId="21" xfId="1" applyNumberFormat="1" applyFont="1" applyBorder="1" applyAlignment="1">
      <alignment horizontal="center"/>
    </xf>
    <xf numFmtId="44" fontId="9" fillId="0" borderId="0" xfId="1" applyNumberFormat="1" applyFont="1" applyBorder="1" applyAlignment="1">
      <alignment horizontal="center"/>
    </xf>
    <xf numFmtId="44" fontId="9" fillId="0" borderId="73" xfId="1" applyNumberFormat="1" applyFont="1" applyBorder="1" applyAlignment="1">
      <alignment horizontal="center"/>
    </xf>
    <xf numFmtId="44" fontId="9" fillId="0" borderId="74" xfId="1" applyNumberFormat="1" applyFont="1" applyBorder="1" applyAlignment="1">
      <alignment horizontal="center"/>
    </xf>
    <xf numFmtId="0" fontId="9" fillId="0" borderId="0" xfId="1" applyFont="1" applyBorder="1" applyAlignment="1" applyProtection="1">
      <alignment horizontal="left"/>
    </xf>
    <xf numFmtId="0" fontId="9" fillId="0" borderId="0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44" fontId="7" fillId="0" borderId="0" xfId="1" applyNumberFormat="1" applyFont="1" applyFill="1" applyBorder="1" applyProtection="1"/>
    <xf numFmtId="44" fontId="7" fillId="7" borderId="36" xfId="1" applyNumberFormat="1" applyFont="1" applyFill="1" applyBorder="1" applyAlignment="1" applyProtection="1">
      <protection locked="0"/>
    </xf>
    <xf numFmtId="44" fontId="7" fillId="7" borderId="43" xfId="1" applyNumberFormat="1" applyFont="1" applyFill="1" applyBorder="1" applyAlignment="1" applyProtection="1">
      <protection locked="0"/>
    </xf>
    <xf numFmtId="44" fontId="7" fillId="7" borderId="38" xfId="1" applyNumberFormat="1" applyFont="1" applyFill="1" applyBorder="1" applyAlignment="1" applyProtection="1">
      <protection locked="0"/>
    </xf>
    <xf numFmtId="44" fontId="9" fillId="0" borderId="8" xfId="1" applyNumberFormat="1" applyFont="1" applyFill="1" applyBorder="1" applyAlignment="1" applyProtection="1"/>
    <xf numFmtId="44" fontId="9" fillId="0" borderId="50" xfId="1" applyNumberFormat="1" applyFont="1" applyFill="1" applyBorder="1" applyAlignment="1" applyProtection="1"/>
    <xf numFmtId="44" fontId="9" fillId="0" borderId="10" xfId="1" applyNumberFormat="1" applyFont="1" applyFill="1" applyBorder="1" applyAlignment="1" applyProtection="1"/>
    <xf numFmtId="44" fontId="9" fillId="0" borderId="52" xfId="1" applyNumberFormat="1" applyFont="1" applyFill="1" applyBorder="1" applyAlignment="1" applyProtection="1"/>
    <xf numFmtId="44" fontId="9" fillId="0" borderId="9" xfId="1" applyNumberFormat="1" applyFont="1" applyFill="1" applyBorder="1" applyAlignment="1" applyProtection="1"/>
    <xf numFmtId="44" fontId="9" fillId="0" borderId="76" xfId="1" applyNumberFormat="1" applyFont="1" applyFill="1" applyBorder="1" applyAlignment="1" applyProtection="1"/>
    <xf numFmtId="44" fontId="7" fillId="7" borderId="14" xfId="1" applyNumberFormat="1" applyFont="1" applyFill="1" applyBorder="1" applyAlignment="1" applyProtection="1">
      <protection locked="0"/>
    </xf>
    <xf numFmtId="44" fontId="7" fillId="7" borderId="9" xfId="1" applyNumberFormat="1" applyFont="1" applyFill="1" applyBorder="1" applyAlignment="1" applyProtection="1">
      <protection locked="0"/>
    </xf>
    <xf numFmtId="44" fontId="7" fillId="7" borderId="16" xfId="1" applyNumberFormat="1" applyFont="1" applyFill="1" applyBorder="1" applyAlignment="1" applyProtection="1">
      <protection locked="0"/>
    </xf>
    <xf numFmtId="0" fontId="7" fillId="0" borderId="0" xfId="1" applyFont="1" applyBorder="1" applyProtection="1"/>
    <xf numFmtId="44" fontId="7" fillId="7" borderId="54" xfId="1" applyNumberFormat="1" applyFont="1" applyFill="1" applyBorder="1" applyAlignment="1" applyProtection="1">
      <protection locked="0"/>
    </xf>
    <xf numFmtId="44" fontId="7" fillId="7" borderId="77" xfId="1" applyNumberFormat="1" applyFont="1" applyFill="1" applyBorder="1" applyAlignment="1" applyProtection="1">
      <protection locked="0"/>
    </xf>
    <xf numFmtId="44" fontId="7" fillId="7" borderId="17" xfId="1" applyNumberFormat="1" applyFont="1" applyFill="1" applyBorder="1" applyAlignment="1" applyProtection="1">
      <protection locked="0"/>
    </xf>
    <xf numFmtId="44" fontId="7" fillId="7" borderId="28" xfId="1" applyNumberFormat="1" applyFont="1" applyFill="1" applyBorder="1" applyAlignment="1" applyProtection="1">
      <protection locked="0"/>
    </xf>
    <xf numFmtId="44" fontId="7" fillId="7" borderId="63" xfId="1" applyNumberFormat="1" applyFont="1" applyFill="1" applyBorder="1" applyAlignment="1" applyProtection="1">
      <protection locked="0"/>
    </xf>
    <xf numFmtId="44" fontId="7" fillId="7" borderId="30" xfId="1" applyNumberFormat="1" applyFont="1" applyFill="1" applyBorder="1" applyAlignment="1" applyProtection="1"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wrapText="1"/>
    </xf>
    <xf numFmtId="0" fontId="9" fillId="0" borderId="29" xfId="1" applyFont="1" applyBorder="1" applyAlignment="1">
      <alignment horizontal="center" wrapText="1"/>
    </xf>
    <xf numFmtId="0" fontId="9" fillId="0" borderId="64" xfId="1" applyFont="1" applyBorder="1" applyAlignment="1">
      <alignment horizontal="center" wrapText="1"/>
    </xf>
    <xf numFmtId="0" fontId="9" fillId="0" borderId="30" xfId="1" applyFont="1" applyBorder="1" applyAlignment="1">
      <alignment horizontal="center" wrapText="1"/>
    </xf>
    <xf numFmtId="0" fontId="2" fillId="0" borderId="73" xfId="1" applyFont="1" applyBorder="1" applyAlignment="1">
      <alignment horizontal="center" vertical="center"/>
    </xf>
    <xf numFmtId="0" fontId="2" fillId="0" borderId="21" xfId="1" applyFont="1" applyBorder="1"/>
    <xf numFmtId="0" fontId="4" fillId="0" borderId="0" xfId="1" applyFont="1" applyBorder="1" applyAlignment="1"/>
    <xf numFmtId="0" fontId="4" fillId="0" borderId="0" xfId="1" applyFont="1" applyBorder="1" applyAlignment="1" applyProtection="1"/>
    <xf numFmtId="0" fontId="2" fillId="0" borderId="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7" fillId="0" borderId="81" xfId="1" applyFont="1" applyBorder="1" applyAlignment="1">
      <alignment horizontal="center" vertical="center"/>
    </xf>
    <xf numFmtId="0" fontId="7" fillId="0" borderId="82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Protection="1"/>
    <xf numFmtId="0" fontId="6" fillId="0" borderId="74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wrapText="1"/>
    </xf>
    <xf numFmtId="0" fontId="9" fillId="0" borderId="77" xfId="1" applyFont="1" applyBorder="1" applyAlignment="1">
      <alignment horizontal="center" wrapText="1"/>
    </xf>
    <xf numFmtId="0" fontId="6" fillId="0" borderId="73" xfId="1" applyFont="1" applyBorder="1" applyAlignment="1">
      <alignment horizontal="center" vertical="center"/>
    </xf>
    <xf numFmtId="0" fontId="2" fillId="0" borderId="21" xfId="1" applyFont="1" applyBorder="1" applyProtection="1"/>
    <xf numFmtId="0" fontId="2" fillId="0" borderId="0" xfId="1" applyFont="1" applyBorder="1" applyProtection="1"/>
    <xf numFmtId="168" fontId="3" fillId="0" borderId="0" xfId="1" applyNumberFormat="1" applyFont="1" applyFill="1" applyBorder="1" applyAlignment="1" applyProtection="1">
      <alignment horizontal="center"/>
    </xf>
    <xf numFmtId="0" fontId="3" fillId="0" borderId="74" xfId="1" applyFont="1" applyBorder="1" applyProtection="1"/>
    <xf numFmtId="169" fontId="3" fillId="0" borderId="0" xfId="1" applyNumberFormat="1" applyFont="1" applyFill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Fill="1" applyBorder="1" applyAlignment="1" applyProtection="1">
      <alignment horizontal="center"/>
    </xf>
    <xf numFmtId="0" fontId="3" fillId="0" borderId="0" xfId="1" applyFont="1" applyBorder="1" applyAlignment="1" applyProtection="1"/>
    <xf numFmtId="0" fontId="2" fillId="0" borderId="25" xfId="1" applyFont="1" applyBorder="1" applyAlignment="1">
      <alignment horizontal="center"/>
    </xf>
    <xf numFmtId="0" fontId="3" fillId="0" borderId="0" xfId="1" applyFont="1" applyBorder="1" applyAlignment="1" applyProtection="1">
      <alignment horizontal="right"/>
    </xf>
    <xf numFmtId="0" fontId="2" fillId="0" borderId="0" xfId="1" applyFont="1" applyFill="1"/>
    <xf numFmtId="0" fontId="2" fillId="0" borderId="0" xfId="1" applyFont="1" applyFill="1" applyProtection="1"/>
    <xf numFmtId="0" fontId="10" fillId="0" borderId="21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83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169" fontId="3" fillId="6" borderId="74" xfId="1" applyNumberFormat="1" applyFont="1" applyFill="1" applyBorder="1" applyAlignment="1" applyProtection="1">
      <alignment horizontal="center"/>
      <protection locked="0"/>
    </xf>
    <xf numFmtId="168" fontId="3" fillId="6" borderId="74" xfId="1" applyNumberFormat="1" applyFont="1" applyFill="1" applyBorder="1" applyAlignment="1" applyProtection="1">
      <alignment horizontal="center"/>
      <protection locked="0"/>
    </xf>
    <xf numFmtId="0" fontId="4" fillId="0" borderId="78" xfId="1" applyFont="1" applyBorder="1" applyAlignment="1" applyProtection="1"/>
    <xf numFmtId="0" fontId="4" fillId="0" borderId="35" xfId="1" applyFont="1" applyBorder="1" applyAlignment="1" applyProtection="1"/>
    <xf numFmtId="0" fontId="6" fillId="0" borderId="0" xfId="1" applyFont="1" applyBorder="1"/>
    <xf numFmtId="0" fontId="4" fillId="0" borderId="74" xfId="1" applyFont="1" applyBorder="1" applyAlignment="1"/>
    <xf numFmtId="44" fontId="2" fillId="0" borderId="2" xfId="1" applyNumberFormat="1" applyFont="1" applyFill="1" applyBorder="1" applyAlignment="1" applyProtection="1">
      <alignment horizontal="center"/>
    </xf>
    <xf numFmtId="44" fontId="2" fillId="0" borderId="1" xfId="1" applyNumberFormat="1" applyFont="1" applyFill="1" applyBorder="1" applyAlignment="1" applyProtection="1">
      <alignment horizontal="center"/>
    </xf>
    <xf numFmtId="44" fontId="2" fillId="0" borderId="3" xfId="1" applyNumberFormat="1" applyFont="1" applyFill="1" applyBorder="1" applyAlignment="1" applyProtection="1">
      <alignment horizontal="center"/>
    </xf>
    <xf numFmtId="0" fontId="3" fillId="0" borderId="24" xfId="1" applyFont="1" applyBorder="1" applyAlignment="1">
      <alignment horizontal="left" wrapText="1"/>
    </xf>
    <xf numFmtId="0" fontId="3" fillId="0" borderId="23" xfId="1" applyFont="1" applyBorder="1" applyAlignment="1">
      <alignment horizontal="left" wrapText="1"/>
    </xf>
    <xf numFmtId="44" fontId="3" fillId="4" borderId="15" xfId="1" applyNumberFormat="1" applyFont="1" applyFill="1" applyBorder="1" applyAlignment="1" applyProtection="1">
      <alignment horizontal="right"/>
    </xf>
    <xf numFmtId="44" fontId="3" fillId="4" borderId="14" xfId="1" applyNumberFormat="1" applyFont="1" applyFill="1" applyBorder="1" applyAlignment="1" applyProtection="1">
      <alignment horizontal="right"/>
    </xf>
    <xf numFmtId="44" fontId="3" fillId="4" borderId="16" xfId="1" applyNumberFormat="1" applyFont="1" applyFill="1" applyBorder="1" applyAlignment="1" applyProtection="1">
      <alignment horizontal="right"/>
    </xf>
    <xf numFmtId="44" fontId="3" fillId="0" borderId="15" xfId="1" applyNumberFormat="1" applyFont="1" applyFill="1" applyBorder="1" applyAlignment="1" applyProtection="1">
      <alignment horizontal="center"/>
    </xf>
    <xf numFmtId="44" fontId="3" fillId="0" borderId="16" xfId="1" applyNumberFormat="1" applyFont="1" applyFill="1" applyBorder="1" applyAlignment="1" applyProtection="1">
      <alignment horizontal="center"/>
    </xf>
    <xf numFmtId="0" fontId="3" fillId="4" borderId="24" xfId="1" applyFont="1" applyFill="1" applyBorder="1" applyAlignment="1">
      <alignment horizontal="left" wrapText="1"/>
    </xf>
    <xf numFmtId="0" fontId="3" fillId="4" borderId="23" xfId="1" applyFont="1" applyFill="1" applyBorder="1" applyAlignment="1">
      <alignment horizontal="left" wrapText="1"/>
    </xf>
    <xf numFmtId="0" fontId="2" fillId="0" borderId="24" xfId="1" applyFont="1" applyBorder="1" applyAlignment="1">
      <alignment horizontal="left" wrapText="1"/>
    </xf>
    <xf numFmtId="0" fontId="2" fillId="0" borderId="23" xfId="1" applyFont="1" applyBorder="1" applyAlignment="1">
      <alignment horizontal="left" wrapText="1"/>
    </xf>
    <xf numFmtId="0" fontId="3" fillId="0" borderId="24" xfId="1" applyFont="1" applyBorder="1" applyAlignment="1" applyProtection="1">
      <alignment horizontal="left" wrapText="1"/>
    </xf>
    <xf numFmtId="0" fontId="3" fillId="0" borderId="23" xfId="1" applyFont="1" applyBorder="1" applyAlignment="1" applyProtection="1">
      <alignment horizontal="left" wrapText="1"/>
    </xf>
    <xf numFmtId="44" fontId="3" fillId="4" borderId="15" xfId="1" applyNumberFormat="1" applyFont="1" applyFill="1" applyBorder="1" applyAlignment="1" applyProtection="1">
      <alignment horizontal="center"/>
    </xf>
    <xf numFmtId="44" fontId="3" fillId="4" borderId="14" xfId="1" applyNumberFormat="1" applyFont="1" applyFill="1" applyBorder="1" applyAlignment="1" applyProtection="1">
      <alignment horizontal="center"/>
    </xf>
    <xf numFmtId="44" fontId="3" fillId="0" borderId="14" xfId="1" applyNumberFormat="1" applyFont="1" applyFill="1" applyBorder="1" applyAlignment="1" applyProtection="1">
      <alignment horizontal="center"/>
    </xf>
    <xf numFmtId="44" fontId="2" fillId="0" borderId="19" xfId="1" applyNumberFormat="1" applyFont="1" applyFill="1" applyBorder="1" applyAlignment="1" applyProtection="1">
      <alignment horizontal="center"/>
    </xf>
    <xf numFmtId="44" fontId="2" fillId="0" borderId="22" xfId="1" applyNumberFormat="1" applyFont="1" applyFill="1" applyBorder="1" applyAlignment="1" applyProtection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44" fontId="2" fillId="0" borderId="21" xfId="1" applyNumberFormat="1" applyFont="1" applyFill="1" applyBorder="1" applyAlignment="1" applyProtection="1">
      <alignment horizontal="center"/>
    </xf>
    <xf numFmtId="44" fontId="3" fillId="0" borderId="26" xfId="1" applyNumberFormat="1" applyFont="1" applyFill="1" applyBorder="1" applyAlignment="1" applyProtection="1">
      <alignment horizontal="center"/>
    </xf>
    <xf numFmtId="44" fontId="3" fillId="0" borderId="8" xfId="1" applyNumberFormat="1" applyFont="1" applyFill="1" applyBorder="1" applyAlignment="1" applyProtection="1">
      <alignment horizontal="center"/>
    </xf>
    <xf numFmtId="0" fontId="9" fillId="0" borderId="46" xfId="1" applyFont="1" applyBorder="1" applyAlignment="1" applyProtection="1">
      <alignment horizontal="left" wrapText="1"/>
    </xf>
    <xf numFmtId="0" fontId="9" fillId="0" borderId="45" xfId="1" applyFont="1" applyBorder="1" applyAlignment="1" applyProtection="1">
      <alignment horizontal="left" wrapText="1"/>
    </xf>
    <xf numFmtId="0" fontId="6" fillId="0" borderId="37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4" fillId="0" borderId="40" xfId="1" applyFont="1" applyFill="1" applyBorder="1" applyAlignment="1">
      <alignment horizontal="left" wrapText="1"/>
    </xf>
    <xf numFmtId="0" fontId="4" fillId="0" borderId="39" xfId="1" applyFont="1" applyFill="1" applyBorder="1" applyAlignment="1">
      <alignment horizontal="left" wrapText="1"/>
    </xf>
    <xf numFmtId="0" fontId="9" fillId="0" borderId="57" xfId="1" applyFont="1" applyBorder="1" applyAlignment="1" applyProtection="1">
      <alignment horizontal="left" wrapText="1"/>
    </xf>
    <xf numFmtId="0" fontId="9" fillId="0" borderId="56" xfId="1" applyFont="1" applyBorder="1" applyAlignment="1" applyProtection="1">
      <alignment horizontal="left" wrapText="1"/>
    </xf>
    <xf numFmtId="0" fontId="9" fillId="0" borderId="52" xfId="1" applyFont="1" applyBorder="1" applyAlignment="1" applyProtection="1">
      <alignment horizontal="left" wrapText="1"/>
    </xf>
    <xf numFmtId="0" fontId="9" fillId="0" borderId="51" xfId="1" applyFont="1" applyBorder="1" applyAlignment="1" applyProtection="1">
      <alignment horizontal="left" wrapText="1"/>
    </xf>
    <xf numFmtId="0" fontId="2" fillId="0" borderId="0" xfId="1" applyFont="1" applyAlignment="1">
      <alignment horizontal="left"/>
    </xf>
    <xf numFmtId="44" fontId="3" fillId="4" borderId="16" xfId="1" applyNumberFormat="1" applyFont="1" applyFill="1" applyBorder="1" applyAlignment="1" applyProtection="1">
      <alignment horizontal="center"/>
    </xf>
    <xf numFmtId="44" fontId="3" fillId="5" borderId="15" xfId="1" applyNumberFormat="1" applyFont="1" applyFill="1" applyBorder="1" applyAlignment="1" applyProtection="1">
      <alignment horizontal="center"/>
    </xf>
    <xf numFmtId="44" fontId="3" fillId="5" borderId="16" xfId="1" applyNumberFormat="1" applyFont="1" applyFill="1" applyBorder="1" applyAlignment="1" applyProtection="1">
      <alignment horizontal="center"/>
    </xf>
    <xf numFmtId="0" fontId="7" fillId="0" borderId="2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/>
    </xf>
    <xf numFmtId="166" fontId="9" fillId="0" borderId="10" xfId="1" applyNumberFormat="1" applyFont="1" applyFill="1" applyBorder="1" applyAlignment="1" applyProtection="1">
      <alignment horizontal="center"/>
    </xf>
    <xf numFmtId="166" fontId="9" fillId="0" borderId="43" xfId="1" applyNumberFormat="1" applyFont="1" applyFill="1" applyBorder="1" applyAlignment="1" applyProtection="1">
      <alignment horizontal="center"/>
    </xf>
    <xf numFmtId="166" fontId="9" fillId="0" borderId="44" xfId="1" applyNumberFormat="1" applyFont="1" applyFill="1" applyBorder="1" applyAlignment="1" applyProtection="1">
      <alignment horizontal="center"/>
    </xf>
    <xf numFmtId="44" fontId="9" fillId="3" borderId="50" xfId="1" applyNumberFormat="1" applyFont="1" applyFill="1" applyBorder="1" applyAlignment="1" applyProtection="1">
      <alignment horizontal="center"/>
      <protection locked="0"/>
    </xf>
    <xf numFmtId="44" fontId="9" fillId="3" borderId="49" xfId="1" applyNumberFormat="1" applyFont="1" applyFill="1" applyBorder="1" applyAlignment="1" applyProtection="1">
      <alignment horizontal="center"/>
      <protection locked="0"/>
    </xf>
    <xf numFmtId="44" fontId="9" fillId="3" borderId="34" xfId="1" applyNumberFormat="1" applyFont="1" applyFill="1" applyBorder="1" applyAlignment="1" applyProtection="1">
      <alignment horizontal="center"/>
      <protection locked="0"/>
    </xf>
    <xf numFmtId="44" fontId="9" fillId="3" borderId="35" xfId="1" applyNumberFormat="1" applyFont="1" applyFill="1" applyBorder="1" applyAlignment="1" applyProtection="1">
      <alignment horizontal="center"/>
      <protection locked="0"/>
    </xf>
    <xf numFmtId="44" fontId="2" fillId="0" borderId="29" xfId="1" applyNumberFormat="1" applyFont="1" applyFill="1" applyBorder="1" applyAlignment="1" applyProtection="1">
      <alignment horizontal="center"/>
    </xf>
    <xf numFmtId="44" fontId="2" fillId="0" borderId="30" xfId="1" applyNumberFormat="1" applyFont="1" applyFill="1" applyBorder="1" applyAlignment="1" applyProtection="1">
      <alignment horizontal="center"/>
    </xf>
    <xf numFmtId="0" fontId="2" fillId="0" borderId="5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44" fontId="3" fillId="5" borderId="9" xfId="1" applyNumberFormat="1" applyFont="1" applyFill="1" applyBorder="1" applyAlignment="1" applyProtection="1">
      <alignment horizontal="center"/>
    </xf>
    <xf numFmtId="44" fontId="3" fillId="5" borderId="10" xfId="1" applyNumberFormat="1" applyFont="1" applyFill="1" applyBorder="1" applyAlignment="1" applyProtection="1">
      <alignment horizontal="center"/>
    </xf>
    <xf numFmtId="44" fontId="3" fillId="0" borderId="9" xfId="1" applyNumberFormat="1" applyFont="1" applyFill="1" applyBorder="1" applyAlignment="1" applyProtection="1">
      <alignment horizontal="center"/>
    </xf>
    <xf numFmtId="44" fontId="3" fillId="0" borderId="10" xfId="1" applyNumberFormat="1" applyFont="1" applyFill="1" applyBorder="1" applyAlignment="1" applyProtection="1">
      <alignment horizontal="center"/>
    </xf>
    <xf numFmtId="44" fontId="3" fillId="5" borderId="19" xfId="1" applyNumberFormat="1" applyFont="1" applyFill="1" applyBorder="1" applyAlignment="1" applyProtection="1">
      <alignment horizontal="center"/>
    </xf>
    <xf numFmtId="44" fontId="3" fillId="5" borderId="22" xfId="1" applyNumberFormat="1" applyFont="1" applyFill="1" applyBorder="1" applyAlignment="1" applyProtection="1">
      <alignment horizontal="center"/>
    </xf>
    <xf numFmtId="0" fontId="2" fillId="0" borderId="31" xfId="1" applyFont="1" applyBorder="1" applyAlignment="1">
      <alignment horizontal="left" wrapText="1"/>
    </xf>
    <xf numFmtId="0" fontId="2" fillId="0" borderId="11" xfId="1" applyFont="1" applyBorder="1" applyAlignment="1">
      <alignment horizontal="left" wrapText="1"/>
    </xf>
    <xf numFmtId="0" fontId="9" fillId="0" borderId="60" xfId="1" applyFont="1" applyBorder="1" applyAlignment="1" applyProtection="1">
      <alignment horizontal="left" wrapText="1"/>
    </xf>
    <xf numFmtId="0" fontId="9" fillId="0" borderId="59" xfId="1" applyFont="1" applyBorder="1" applyAlignment="1" applyProtection="1">
      <alignment horizontal="left" wrapText="1"/>
    </xf>
    <xf numFmtId="0" fontId="7" fillId="0" borderId="23" xfId="1" applyFont="1" applyBorder="1" applyAlignment="1" applyProtection="1">
      <alignment horizontal="left"/>
    </xf>
    <xf numFmtId="0" fontId="7" fillId="0" borderId="16" xfId="1" applyFont="1" applyBorder="1" applyAlignment="1" applyProtection="1">
      <alignment horizontal="left"/>
    </xf>
    <xf numFmtId="0" fontId="9" fillId="0" borderId="52" xfId="1" applyFont="1" applyBorder="1" applyAlignment="1" applyProtection="1">
      <alignment horizontal="left"/>
    </xf>
    <xf numFmtId="0" fontId="9" fillId="0" borderId="51" xfId="1" applyFont="1" applyBorder="1" applyAlignment="1" applyProtection="1">
      <alignment horizontal="left"/>
    </xf>
    <xf numFmtId="0" fontId="9" fillId="0" borderId="23" xfId="1" applyFont="1" applyBorder="1" applyAlignment="1" applyProtection="1">
      <alignment horizontal="left"/>
    </xf>
    <xf numFmtId="0" fontId="9" fillId="0" borderId="16" xfId="1" applyFont="1" applyBorder="1" applyAlignment="1" applyProtection="1">
      <alignment horizontal="left"/>
    </xf>
    <xf numFmtId="0" fontId="9" fillId="0" borderId="70" xfId="1" applyFont="1" applyBorder="1" applyAlignment="1" applyProtection="1">
      <alignment horizontal="left"/>
    </xf>
    <xf numFmtId="0" fontId="9" fillId="0" borderId="69" xfId="1" applyFont="1" applyBorder="1" applyAlignment="1" applyProtection="1">
      <alignment horizontal="left"/>
    </xf>
    <xf numFmtId="0" fontId="6" fillId="0" borderId="36" xfId="1" applyFont="1" applyBorder="1" applyAlignment="1">
      <alignment horizontal="center"/>
    </xf>
    <xf numFmtId="44" fontId="2" fillId="0" borderId="28" xfId="1" applyNumberFormat="1" applyFont="1" applyFill="1" applyBorder="1" applyAlignment="1" applyProtection="1">
      <alignment horizontal="center"/>
    </xf>
    <xf numFmtId="10" fontId="9" fillId="0" borderId="63" xfId="1" applyNumberFormat="1" applyFont="1" applyFill="1" applyBorder="1" applyAlignment="1" applyProtection="1">
      <alignment horizontal="center"/>
    </xf>
    <xf numFmtId="10" fontId="9" fillId="0" borderId="64" xfId="1" applyNumberFormat="1" applyFont="1" applyFill="1" applyBorder="1" applyAlignment="1" applyProtection="1">
      <alignment horizontal="center"/>
    </xf>
    <xf numFmtId="10" fontId="9" fillId="0" borderId="9" xfId="1" applyNumberFormat="1" applyFont="1" applyFill="1" applyBorder="1" applyAlignment="1" applyProtection="1">
      <alignment horizontal="center"/>
    </xf>
    <xf numFmtId="10" fontId="9" fillId="0" borderId="10" xfId="1" applyNumberFormat="1" applyFont="1" applyFill="1" applyBorder="1" applyAlignment="1" applyProtection="1">
      <alignment horizontal="center"/>
    </xf>
    <xf numFmtId="44" fontId="9" fillId="0" borderId="9" xfId="1" applyNumberFormat="1" applyFont="1" applyFill="1" applyBorder="1" applyAlignment="1" applyProtection="1">
      <alignment horizontal="center"/>
    </xf>
    <xf numFmtId="44" fontId="9" fillId="0" borderId="8" xfId="1" applyNumberFormat="1" applyFont="1" applyFill="1" applyBorder="1" applyAlignment="1" applyProtection="1">
      <alignment horizontal="center"/>
    </xf>
    <xf numFmtId="167" fontId="7" fillId="6" borderId="9" xfId="1" applyNumberFormat="1" applyFont="1" applyFill="1" applyBorder="1" applyAlignment="1" applyProtection="1">
      <alignment horizontal="right"/>
      <protection locked="0"/>
    </xf>
    <xf numFmtId="167" fontId="7" fillId="6" borderId="8" xfId="1" applyNumberFormat="1" applyFont="1" applyFill="1" applyBorder="1" applyAlignment="1" applyProtection="1">
      <alignment horizontal="right"/>
      <protection locked="0"/>
    </xf>
    <xf numFmtId="167" fontId="7" fillId="6" borderId="10" xfId="1" applyNumberFormat="1" applyFont="1" applyFill="1" applyBorder="1" applyAlignment="1" applyProtection="1">
      <alignment horizontal="right"/>
      <protection locked="0"/>
    </xf>
    <xf numFmtId="0" fontId="6" fillId="0" borderId="34" xfId="1" applyFont="1" applyBorder="1" applyAlignment="1">
      <alignment horizontal="center"/>
    </xf>
    <xf numFmtId="0" fontId="6" fillId="0" borderId="33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166" fontId="9" fillId="0" borderId="50" xfId="1" applyNumberFormat="1" applyFont="1" applyFill="1" applyBorder="1" applyAlignment="1" applyProtection="1">
      <alignment horizontal="center"/>
    </xf>
    <xf numFmtId="166" fontId="9" fillId="0" borderId="49" xfId="1" applyNumberFormat="1" applyFont="1" applyFill="1" applyBorder="1" applyAlignment="1" applyProtection="1">
      <alignment horizontal="center"/>
    </xf>
    <xf numFmtId="166" fontId="9" fillId="0" borderId="19" xfId="1" applyNumberFormat="1" applyFont="1" applyFill="1" applyBorder="1" applyAlignment="1" applyProtection="1">
      <alignment horizontal="center"/>
    </xf>
    <xf numFmtId="166" fontId="9" fillId="0" borderId="22" xfId="1" applyNumberFormat="1" applyFont="1" applyFill="1" applyBorder="1" applyAlignment="1" applyProtection="1">
      <alignment horizontal="center"/>
    </xf>
    <xf numFmtId="166" fontId="9" fillId="0" borderId="18" xfId="1" applyNumberFormat="1" applyFont="1" applyFill="1" applyBorder="1" applyAlignment="1" applyProtection="1">
      <alignment horizontal="center"/>
    </xf>
    <xf numFmtId="166" fontId="9" fillId="0" borderId="17" xfId="1" applyNumberFormat="1" applyFont="1" applyFill="1" applyBorder="1" applyAlignment="1" applyProtection="1">
      <alignment horizontal="center"/>
    </xf>
    <xf numFmtId="166" fontId="9" fillId="0" borderId="58" xfId="1" applyNumberFormat="1" applyFont="1" applyFill="1" applyBorder="1" applyAlignment="1" applyProtection="1">
      <alignment horizontal="center"/>
    </xf>
    <xf numFmtId="166" fontId="9" fillId="0" borderId="21" xfId="1" applyNumberFormat="1" applyFont="1" applyFill="1" applyBorder="1" applyAlignment="1" applyProtection="1">
      <alignment horizontal="center"/>
    </xf>
    <xf numFmtId="166" fontId="9" fillId="0" borderId="54" xfId="1" applyNumberFormat="1" applyFont="1" applyFill="1" applyBorder="1" applyAlignment="1" applyProtection="1">
      <alignment horizontal="center"/>
    </xf>
    <xf numFmtId="44" fontId="2" fillId="7" borderId="9" xfId="1" applyNumberFormat="1" applyFont="1" applyFill="1" applyBorder="1" applyAlignment="1" applyProtection="1">
      <alignment horizontal="center"/>
      <protection locked="0"/>
    </xf>
    <xf numFmtId="44" fontId="2" fillId="7" borderId="10" xfId="1" applyNumberFormat="1" applyFont="1" applyFill="1" applyBorder="1" applyAlignment="1" applyProtection="1">
      <alignment horizontal="center"/>
      <protection locked="0"/>
    </xf>
    <xf numFmtId="44" fontId="7" fillId="0" borderId="15" xfId="1" applyNumberFormat="1" applyFont="1" applyFill="1" applyBorder="1" applyAlignment="1" applyProtection="1">
      <alignment horizontal="center"/>
    </xf>
    <xf numFmtId="44" fontId="7" fillId="0" borderId="16" xfId="1" applyNumberFormat="1" applyFont="1" applyFill="1" applyBorder="1" applyAlignment="1" applyProtection="1">
      <alignment horizontal="center"/>
    </xf>
    <xf numFmtId="44" fontId="7" fillId="0" borderId="43" xfId="1" applyNumberFormat="1" applyFont="1" applyFill="1" applyBorder="1" applyAlignment="1" applyProtection="1">
      <alignment horizontal="center"/>
    </xf>
    <xf numFmtId="44" fontId="7" fillId="0" borderId="44" xfId="1" applyNumberFormat="1" applyFont="1" applyFill="1" applyBorder="1" applyAlignment="1" applyProtection="1">
      <alignment horizontal="center"/>
    </xf>
    <xf numFmtId="0" fontId="6" fillId="0" borderId="80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2" fillId="0" borderId="80" xfId="1" applyFont="1" applyBorder="1" applyAlignment="1">
      <alignment horizontal="center" vertical="center"/>
    </xf>
    <xf numFmtId="0" fontId="2" fillId="0" borderId="7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4" fontId="7" fillId="7" borderId="72" xfId="1" applyNumberFormat="1" applyFont="1" applyFill="1" applyBorder="1" applyAlignment="1" applyProtection="1">
      <alignment horizontal="center"/>
      <protection locked="0"/>
    </xf>
    <xf numFmtId="44" fontId="7" fillId="7" borderId="39" xfId="1" applyNumberFormat="1" applyFont="1" applyFill="1" applyBorder="1" applyAlignment="1" applyProtection="1">
      <alignment horizontal="center"/>
      <protection locked="0"/>
    </xf>
    <xf numFmtId="44" fontId="9" fillId="0" borderId="68" xfId="1" applyNumberFormat="1" applyFont="1" applyFill="1" applyBorder="1" applyAlignment="1" applyProtection="1">
      <alignment horizontal="center"/>
    </xf>
    <xf numFmtId="44" fontId="9" fillId="0" borderId="69" xfId="1" applyNumberFormat="1" applyFont="1" applyFill="1" applyBorder="1" applyAlignment="1" applyProtection="1">
      <alignment horizontal="center"/>
    </xf>
    <xf numFmtId="44" fontId="2" fillId="7" borderId="15" xfId="1" applyNumberFormat="1" applyFont="1" applyFill="1" applyBorder="1" applyAlignment="1" applyProtection="1">
      <alignment horizontal="center"/>
      <protection locked="0"/>
    </xf>
    <xf numFmtId="44" fontId="2" fillId="7" borderId="16" xfId="1" applyNumberFormat="1" applyFont="1" applyFill="1" applyBorder="1" applyAlignment="1" applyProtection="1">
      <alignment horizontal="center"/>
      <protection locked="0"/>
    </xf>
    <xf numFmtId="44" fontId="9" fillId="0" borderId="10" xfId="1" applyNumberFormat="1" applyFont="1" applyFill="1" applyBorder="1" applyAlignment="1" applyProtection="1">
      <alignment horizontal="center"/>
    </xf>
    <xf numFmtId="44" fontId="7" fillId="7" borderId="71" xfId="1" applyNumberFormat="1" applyFont="1" applyFill="1" applyBorder="1" applyAlignment="1" applyProtection="1">
      <alignment horizontal="center"/>
      <protection locked="0"/>
    </xf>
    <xf numFmtId="44" fontId="2" fillId="7" borderId="63" xfId="1" applyNumberFormat="1" applyFont="1" applyFill="1" applyBorder="1" applyAlignment="1" applyProtection="1">
      <alignment horizontal="center"/>
      <protection locked="0"/>
    </xf>
    <xf numFmtId="44" fontId="2" fillId="7" borderId="64" xfId="1" applyNumberFormat="1" applyFont="1" applyFill="1" applyBorder="1" applyAlignment="1" applyProtection="1">
      <alignment horizontal="center"/>
      <protection locked="0"/>
    </xf>
    <xf numFmtId="44" fontId="9" fillId="0" borderId="67" xfId="1" applyNumberFormat="1" applyFont="1" applyFill="1" applyBorder="1" applyAlignment="1" applyProtection="1">
      <alignment horizontal="center"/>
    </xf>
    <xf numFmtId="10" fontId="9" fillId="0" borderId="62" xfId="1" applyNumberFormat="1" applyFont="1" applyFill="1" applyBorder="1" applyAlignment="1" applyProtection="1">
      <alignment horizontal="center"/>
    </xf>
    <xf numFmtId="10" fontId="9" fillId="0" borderId="8" xfId="1" applyNumberFormat="1" applyFont="1" applyFill="1" applyBorder="1" applyAlignment="1" applyProtection="1">
      <alignment horizontal="center"/>
    </xf>
    <xf numFmtId="166" fontId="9" fillId="0" borderId="8" xfId="1" applyNumberFormat="1" applyFont="1" applyFill="1" applyBorder="1" applyAlignment="1" applyProtection="1">
      <alignment horizontal="center"/>
    </xf>
    <xf numFmtId="166" fontId="9" fillId="0" borderId="42" xfId="1" applyNumberFormat="1" applyFont="1" applyFill="1" applyBorder="1" applyAlignment="1" applyProtection="1">
      <alignment horizontal="center"/>
    </xf>
    <xf numFmtId="0" fontId="3" fillId="0" borderId="72" xfId="1" applyFont="1" applyFill="1" applyBorder="1" applyAlignment="1">
      <alignment horizontal="center"/>
    </xf>
    <xf numFmtId="0" fontId="3" fillId="0" borderId="39" xfId="1" applyFont="1" applyFill="1" applyBorder="1" applyAlignment="1">
      <alignment horizontal="center"/>
    </xf>
    <xf numFmtId="0" fontId="3" fillId="0" borderId="71" xfId="1" applyFont="1" applyFill="1" applyBorder="1" applyAlignment="1">
      <alignment horizontal="center"/>
    </xf>
    <xf numFmtId="44" fontId="2" fillId="7" borderId="8" xfId="1" applyNumberFormat="1" applyFont="1" applyFill="1" applyBorder="1" applyAlignment="1" applyProtection="1">
      <alignment horizontal="center"/>
      <protection locked="0"/>
    </xf>
    <xf numFmtId="44" fontId="7" fillId="0" borderId="42" xfId="1" applyNumberFormat="1" applyFont="1" applyFill="1" applyBorder="1" applyAlignment="1" applyProtection="1">
      <alignment horizontal="center"/>
    </xf>
    <xf numFmtId="44" fontId="2" fillId="7" borderId="62" xfId="1" applyNumberFormat="1" applyFont="1" applyFill="1" applyBorder="1" applyAlignment="1" applyProtection="1">
      <alignment horizontal="center"/>
      <protection locked="0"/>
    </xf>
    <xf numFmtId="44" fontId="7" fillId="0" borderId="14" xfId="1" applyNumberFormat="1" applyFont="1" applyFill="1" applyBorder="1" applyAlignment="1" applyProtection="1">
      <alignment horizontal="center"/>
    </xf>
    <xf numFmtId="44" fontId="2" fillId="7" borderId="14" xfId="1" applyNumberFormat="1" applyFont="1" applyFill="1" applyBorder="1" applyAlignment="1" applyProtection="1">
      <alignment horizontal="center"/>
      <protection locked="0"/>
    </xf>
    <xf numFmtId="0" fontId="7" fillId="0" borderId="11" xfId="1" applyFont="1" applyBorder="1" applyAlignment="1" applyProtection="1">
      <alignment horizontal="left"/>
    </xf>
    <xf numFmtId="0" fontId="7" fillId="0" borderId="30" xfId="1" applyFont="1" applyBorder="1" applyAlignment="1" applyProtection="1">
      <alignment horizontal="left"/>
    </xf>
    <xf numFmtId="0" fontId="4" fillId="0" borderId="40" xfId="1" applyFont="1" applyBorder="1" applyAlignment="1" applyProtection="1">
      <alignment horizontal="left" wrapText="1"/>
    </xf>
    <xf numFmtId="0" fontId="4" fillId="0" borderId="39" xfId="1" applyFont="1" applyBorder="1" applyAlignment="1" applyProtection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7" fillId="0" borderId="22" xfId="1" applyFont="1" applyBorder="1" applyAlignment="1" applyProtection="1">
      <alignment horizontal="left" wrapText="1"/>
    </xf>
    <xf numFmtId="0" fontId="7" fillId="0" borderId="73" xfId="1" applyFont="1" applyBorder="1" applyAlignment="1" applyProtection="1">
      <alignment horizontal="left" wrapText="1"/>
    </xf>
    <xf numFmtId="0" fontId="7" fillId="0" borderId="78" xfId="1" applyFont="1" applyBorder="1" applyAlignment="1" applyProtection="1">
      <alignment horizontal="left" wrapText="1"/>
    </xf>
    <xf numFmtId="0" fontId="7" fillId="0" borderId="23" xfId="1" applyFont="1" applyBorder="1" applyAlignment="1" applyProtection="1">
      <alignment horizontal="left" wrapText="1"/>
    </xf>
    <xf numFmtId="0" fontId="7" fillId="0" borderId="16" xfId="1" applyFont="1" applyBorder="1" applyAlignment="1" applyProtection="1">
      <alignment horizontal="left" wrapText="1"/>
    </xf>
    <xf numFmtId="0" fontId="9" fillId="0" borderId="55" xfId="1" applyFont="1" applyBorder="1" applyAlignment="1" applyProtection="1">
      <alignment horizontal="left" wrapText="1"/>
    </xf>
    <xf numFmtId="0" fontId="9" fillId="0" borderId="17" xfId="1" applyFont="1" applyBorder="1" applyAlignment="1" applyProtection="1">
      <alignment horizontal="left" wrapText="1"/>
    </xf>
    <xf numFmtId="0" fontId="9" fillId="0" borderId="61" xfId="1" applyFont="1" applyBorder="1" applyAlignment="1" applyProtection="1">
      <alignment horizontal="left" wrapText="1"/>
    </xf>
    <xf numFmtId="0" fontId="9" fillId="0" borderId="49" xfId="1" applyFont="1" applyBorder="1" applyAlignment="1" applyProtection="1">
      <alignment horizontal="left" wrapText="1"/>
    </xf>
    <xf numFmtId="0" fontId="7" fillId="0" borderId="26" xfId="1" applyFont="1" applyBorder="1" applyAlignment="1" applyProtection="1">
      <alignment horizontal="left" wrapText="1"/>
    </xf>
    <xf numFmtId="0" fontId="7" fillId="0" borderId="10" xfId="1" applyFont="1" applyBorder="1" applyAlignment="1" applyProtection="1">
      <alignment horizontal="left" wrapText="1"/>
    </xf>
    <xf numFmtId="0" fontId="7" fillId="0" borderId="55" xfId="1" applyFont="1" applyBorder="1" applyAlignment="1" applyProtection="1">
      <alignment horizontal="left" wrapText="1"/>
    </xf>
    <xf numFmtId="0" fontId="7" fillId="0" borderId="17" xfId="1" applyFont="1" applyBorder="1" applyAlignment="1" applyProtection="1">
      <alignment horizontal="left" wrapText="1"/>
    </xf>
    <xf numFmtId="0" fontId="7" fillId="0" borderId="75" xfId="1" applyFont="1" applyBorder="1" applyAlignment="1" applyProtection="1">
      <alignment horizontal="left"/>
    </xf>
    <xf numFmtId="0" fontId="7" fillId="0" borderId="38" xfId="1" applyFont="1" applyBorder="1" applyAlignment="1" applyProtection="1">
      <alignment horizontal="left"/>
    </xf>
    <xf numFmtId="0" fontId="3" fillId="6" borderId="74" xfId="1" applyFont="1" applyFill="1" applyBorder="1" applyAlignment="1" applyProtection="1">
      <alignment horizontal="center"/>
      <protection locked="0"/>
    </xf>
    <xf numFmtId="0" fontId="6" fillId="6" borderId="37" xfId="1" applyFont="1" applyFill="1" applyBorder="1" applyAlignment="1" applyProtection="1">
      <alignment horizontal="center"/>
      <protection locked="0"/>
    </xf>
    <xf numFmtId="0" fontId="6" fillId="6" borderId="38" xfId="1" applyFont="1" applyFill="1" applyBorder="1" applyAlignment="1" applyProtection="1">
      <alignment horizontal="center"/>
      <protection locked="0"/>
    </xf>
    <xf numFmtId="0" fontId="4" fillId="0" borderId="73" xfId="1" applyFont="1" applyBorder="1" applyAlignment="1" applyProtection="1">
      <alignment horizontal="left"/>
    </xf>
    <xf numFmtId="0" fontId="4" fillId="0" borderId="78" xfId="1" applyFont="1" applyBorder="1" applyAlignment="1" applyProtection="1">
      <alignment horizontal="left"/>
    </xf>
    <xf numFmtId="0" fontId="4" fillId="0" borderId="74" xfId="1" applyFont="1" applyBorder="1" applyAlignment="1" applyProtection="1">
      <alignment horizontal="left"/>
    </xf>
    <xf numFmtId="0" fontId="4" fillId="0" borderId="35" xfId="1" applyFont="1" applyBorder="1" applyAlignment="1" applyProtection="1">
      <alignment horizontal="left"/>
    </xf>
    <xf numFmtId="0" fontId="10" fillId="8" borderId="86" xfId="1" applyFont="1" applyFill="1" applyBorder="1" applyAlignment="1">
      <alignment horizontal="center"/>
    </xf>
    <xf numFmtId="0" fontId="10" fillId="8" borderId="85" xfId="1" applyFont="1" applyFill="1" applyBorder="1" applyAlignment="1">
      <alignment horizontal="center"/>
    </xf>
    <xf numFmtId="0" fontId="10" fillId="8" borderId="84" xfId="1" applyFont="1" applyFill="1" applyBorder="1" applyAlignment="1">
      <alignment horizontal="center"/>
    </xf>
    <xf numFmtId="44" fontId="3" fillId="4" borderId="19" xfId="1" applyNumberFormat="1" applyFont="1" applyFill="1" applyBorder="1" applyAlignment="1" applyProtection="1">
      <alignment horizontal="center"/>
    </xf>
    <xf numFmtId="44" fontId="3" fillId="4" borderId="21" xfId="1" applyNumberFormat="1" applyFont="1" applyFill="1" applyBorder="1" applyAlignment="1" applyProtection="1">
      <alignment horizontal="center"/>
    </xf>
    <xf numFmtId="44" fontId="3" fillId="4" borderId="22" xfId="1" applyNumberFormat="1" applyFont="1" applyFill="1" applyBorder="1" applyAlignment="1" applyProtection="1">
      <alignment horizont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53" xfId="1" applyNumberFormat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60" xfId="1" applyFont="1" applyBorder="1" applyAlignment="1" applyProtection="1">
      <alignment horizontal="left"/>
    </xf>
    <xf numFmtId="0" fontId="7" fillId="0" borderId="59" xfId="1" applyFont="1" applyBorder="1" applyAlignment="1" applyProtection="1">
      <alignment horizontal="left"/>
    </xf>
  </cellXfs>
  <cellStyles count="6">
    <cellStyle name="Currency 2" xfId="2"/>
    <cellStyle name="Currency 3" xfId="4"/>
    <cellStyle name="Normal" xfId="0" builtinId="0"/>
    <cellStyle name="Normal 2" xfId="1"/>
    <cellStyle name="Percent 2" xfId="3"/>
    <cellStyle name="Percent 3" xf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AI130"/>
  <sheetViews>
    <sheetView tabSelected="1" topLeftCell="C1" zoomScaleNormal="100" zoomScaleSheetLayoutView="85" workbookViewId="0">
      <pane xSplit="5" ySplit="6" topLeftCell="H7" activePane="bottomRight" state="frozen"/>
      <selection activeCell="C1" sqref="C1"/>
      <selection pane="topRight" activeCell="G1" sqref="G1"/>
      <selection pane="bottomLeft" activeCell="C5" sqref="C5"/>
      <selection pane="bottomRight" activeCell="H6" sqref="H6:I6"/>
    </sheetView>
  </sheetViews>
  <sheetFormatPr defaultColWidth="9.1796875" defaultRowHeight="12.5" x14ac:dyDescent="0.25"/>
  <cols>
    <col min="1" max="1" width="2.7265625" style="1" customWidth="1"/>
    <col min="2" max="3" width="4.1796875" style="1" customWidth="1"/>
    <col min="4" max="4" width="3.81640625" style="3" bestFit="1" customWidth="1"/>
    <col min="5" max="5" width="19.1796875" style="3" bestFit="1" customWidth="1"/>
    <col min="6" max="6" width="28.453125" style="1" customWidth="1"/>
    <col min="7" max="7" width="26.81640625" style="1" customWidth="1"/>
    <col min="8" max="10" width="14.7265625" style="1" customWidth="1"/>
    <col min="11" max="11" width="15.54296875" style="1" customWidth="1"/>
    <col min="12" max="12" width="14.7265625" style="2" customWidth="1"/>
    <col min="13" max="13" width="16" style="1" customWidth="1"/>
    <col min="14" max="14" width="14.7265625" style="1" customWidth="1"/>
    <col min="15" max="15" width="15.7265625" style="1" customWidth="1"/>
    <col min="16" max="23" width="14.7265625" style="1" customWidth="1"/>
    <col min="24" max="16384" width="9.1796875" style="1"/>
  </cols>
  <sheetData>
    <row r="1" spans="4:35" ht="26.25" customHeight="1" thickBot="1" x14ac:dyDescent="0.45">
      <c r="D1" s="307" t="s">
        <v>74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9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4:35" s="138" customFormat="1" ht="20" x14ac:dyDescent="0.4">
      <c r="D2" s="143"/>
      <c r="E2" s="141"/>
      <c r="F2" s="141"/>
      <c r="G2" s="141"/>
      <c r="H2" s="141"/>
      <c r="I2" s="141"/>
      <c r="J2" s="142"/>
      <c r="K2" s="142"/>
      <c r="L2" s="141"/>
      <c r="M2" s="141"/>
      <c r="N2" s="141"/>
      <c r="O2" s="141"/>
      <c r="P2" s="141"/>
      <c r="Q2" s="141"/>
      <c r="R2" s="141"/>
      <c r="S2" s="141"/>
      <c r="T2" s="141"/>
      <c r="U2" s="140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</row>
    <row r="3" spans="4:35" ht="15" customHeight="1" x14ac:dyDescent="0.4">
      <c r="D3" s="136"/>
      <c r="E3" s="8"/>
      <c r="F3" s="116"/>
      <c r="G3" s="116"/>
      <c r="H3" s="6"/>
      <c r="I3" s="135" t="s">
        <v>73</v>
      </c>
      <c r="J3" s="300"/>
      <c r="K3" s="300"/>
      <c r="L3" s="133" t="s">
        <v>72</v>
      </c>
      <c r="M3" s="144"/>
      <c r="N3" s="137" t="s">
        <v>71</v>
      </c>
      <c r="O3" s="145"/>
      <c r="P3" s="6"/>
      <c r="Q3" s="6"/>
      <c r="R3" s="6"/>
      <c r="S3" s="6"/>
      <c r="T3" s="129"/>
      <c r="U3" s="128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4:35" ht="15" customHeight="1" x14ac:dyDescent="0.4">
      <c r="D4" s="136"/>
      <c r="E4" s="8"/>
      <c r="F4" s="149"/>
      <c r="G4" s="116"/>
      <c r="H4" s="6"/>
      <c r="I4" s="135"/>
      <c r="J4" s="134"/>
      <c r="K4" s="134"/>
      <c r="L4" s="133"/>
      <c r="M4" s="132"/>
      <c r="N4" s="131"/>
      <c r="O4" s="130"/>
      <c r="P4" s="6"/>
      <c r="Q4" s="6"/>
      <c r="R4" s="6"/>
      <c r="S4" s="6"/>
      <c r="T4" s="129"/>
      <c r="U4" s="128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4:35" s="122" customFormat="1" ht="18" customHeight="1" x14ac:dyDescent="0.4">
      <c r="D5" s="252"/>
      <c r="E5" s="127"/>
      <c r="F5" s="148"/>
      <c r="G5" s="146"/>
      <c r="H5" s="111" t="s">
        <v>66</v>
      </c>
      <c r="I5" s="112" t="s">
        <v>53</v>
      </c>
      <c r="J5" s="111" t="s">
        <v>66</v>
      </c>
      <c r="K5" s="112" t="s">
        <v>53</v>
      </c>
      <c r="L5" s="111" t="s">
        <v>66</v>
      </c>
      <c r="M5" s="112" t="s">
        <v>53</v>
      </c>
      <c r="N5" s="126" t="s">
        <v>66</v>
      </c>
      <c r="O5" s="113" t="s">
        <v>53</v>
      </c>
      <c r="P5" s="125" t="s">
        <v>66</v>
      </c>
      <c r="Q5" s="113" t="s">
        <v>53</v>
      </c>
      <c r="R5" s="111" t="s">
        <v>66</v>
      </c>
      <c r="S5" s="112" t="s">
        <v>53</v>
      </c>
      <c r="T5" s="111" t="s">
        <v>66</v>
      </c>
      <c r="U5" s="110" t="s">
        <v>53</v>
      </c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</row>
    <row r="6" spans="4:35" s="122" customFormat="1" ht="18" customHeight="1" x14ac:dyDescent="0.4">
      <c r="D6" s="253"/>
      <c r="E6" s="124"/>
      <c r="F6" s="117" t="s">
        <v>70</v>
      </c>
      <c r="G6" s="147"/>
      <c r="H6" s="301" t="s">
        <v>75</v>
      </c>
      <c r="I6" s="302"/>
      <c r="J6" s="301" t="s">
        <v>75</v>
      </c>
      <c r="K6" s="302"/>
      <c r="L6" s="301" t="s">
        <v>75</v>
      </c>
      <c r="M6" s="302"/>
      <c r="N6" s="301" t="s">
        <v>75</v>
      </c>
      <c r="O6" s="302"/>
      <c r="P6" s="301" t="s">
        <v>75</v>
      </c>
      <c r="Q6" s="302"/>
      <c r="R6" s="301" t="s">
        <v>75</v>
      </c>
      <c r="S6" s="302"/>
      <c r="T6" s="301" t="s">
        <v>75</v>
      </c>
      <c r="U6" s="302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</row>
    <row r="7" spans="4:35" s="23" customFormat="1" ht="14.25" customHeight="1" x14ac:dyDescent="0.25">
      <c r="D7" s="121">
        <v>1</v>
      </c>
      <c r="E7" s="120"/>
      <c r="F7" s="317" t="s">
        <v>69</v>
      </c>
      <c r="G7" s="318"/>
      <c r="H7" s="105">
        <v>0</v>
      </c>
      <c r="I7" s="106">
        <v>0</v>
      </c>
      <c r="J7" s="105">
        <v>0</v>
      </c>
      <c r="K7" s="106">
        <v>0</v>
      </c>
      <c r="L7" s="105">
        <v>0</v>
      </c>
      <c r="M7" s="106">
        <v>0</v>
      </c>
      <c r="N7" s="105">
        <v>0</v>
      </c>
      <c r="O7" s="106">
        <v>0</v>
      </c>
      <c r="P7" s="105">
        <v>0</v>
      </c>
      <c r="Q7" s="106">
        <v>0</v>
      </c>
      <c r="R7" s="105">
        <v>0</v>
      </c>
      <c r="S7" s="106">
        <v>0</v>
      </c>
      <c r="T7" s="105">
        <v>0</v>
      </c>
      <c r="U7" s="104">
        <v>0</v>
      </c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4:35" s="23" customFormat="1" ht="14.25" customHeight="1" x14ac:dyDescent="0.25">
      <c r="D8" s="70">
        <v>2</v>
      </c>
      <c r="E8" s="69"/>
      <c r="F8" s="298" t="s">
        <v>68</v>
      </c>
      <c r="G8" s="299"/>
      <c r="H8" s="89">
        <v>0</v>
      </c>
      <c r="I8" s="90">
        <v>0</v>
      </c>
      <c r="J8" s="89">
        <v>0</v>
      </c>
      <c r="K8" s="90">
        <v>0</v>
      </c>
      <c r="L8" s="89">
        <v>0</v>
      </c>
      <c r="M8" s="90">
        <v>0</v>
      </c>
      <c r="N8" s="89">
        <v>0</v>
      </c>
      <c r="O8" s="90">
        <v>0</v>
      </c>
      <c r="P8" s="89">
        <v>0</v>
      </c>
      <c r="Q8" s="90">
        <v>0</v>
      </c>
      <c r="R8" s="89">
        <v>0</v>
      </c>
      <c r="S8" s="90">
        <v>0</v>
      </c>
      <c r="T8" s="89">
        <v>0</v>
      </c>
      <c r="U8" s="88">
        <v>0</v>
      </c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4:35" ht="9" customHeight="1" x14ac:dyDescent="0.4">
      <c r="D9" s="119"/>
      <c r="E9" s="118"/>
      <c r="F9" s="117"/>
      <c r="G9" s="117"/>
      <c r="H9" s="116"/>
      <c r="I9" s="116"/>
      <c r="J9" s="116"/>
      <c r="K9" s="116"/>
      <c r="L9" s="116"/>
      <c r="M9" s="6"/>
      <c r="N9" s="6"/>
      <c r="O9" s="6"/>
      <c r="P9" s="6"/>
      <c r="Q9" s="6"/>
      <c r="R9" s="6"/>
      <c r="S9" s="6"/>
      <c r="T9" s="6"/>
      <c r="U9" s="115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4:35" ht="18" customHeight="1" x14ac:dyDescent="0.25">
      <c r="D10" s="254"/>
      <c r="E10" s="114"/>
      <c r="F10" s="303" t="s">
        <v>67</v>
      </c>
      <c r="G10" s="304"/>
      <c r="H10" s="111" t="s">
        <v>66</v>
      </c>
      <c r="I10" s="112" t="s">
        <v>53</v>
      </c>
      <c r="J10" s="111" t="s">
        <v>66</v>
      </c>
      <c r="K10" s="112" t="s">
        <v>53</v>
      </c>
      <c r="L10" s="111" t="s">
        <v>66</v>
      </c>
      <c r="M10" s="112" t="s">
        <v>53</v>
      </c>
      <c r="N10" s="111" t="s">
        <v>66</v>
      </c>
      <c r="O10" s="113" t="s">
        <v>53</v>
      </c>
      <c r="P10" s="111" t="s">
        <v>66</v>
      </c>
      <c r="Q10" s="113" t="s">
        <v>53</v>
      </c>
      <c r="R10" s="111" t="s">
        <v>66</v>
      </c>
      <c r="S10" s="112" t="s">
        <v>53</v>
      </c>
      <c r="T10" s="111" t="s">
        <v>66</v>
      </c>
      <c r="U10" s="110" t="s">
        <v>53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4:35" s="17" customFormat="1" ht="18" customHeight="1" x14ac:dyDescent="0.35">
      <c r="D11" s="255"/>
      <c r="E11" s="109"/>
      <c r="F11" s="305"/>
      <c r="G11" s="306"/>
      <c r="H11" s="179" t="str">
        <f>H6</f>
        <v>Enter Year Here</v>
      </c>
      <c r="I11" s="180"/>
      <c r="J11" s="179" t="str">
        <f t="shared" ref="J11" si="0">J6</f>
        <v>Enter Year Here</v>
      </c>
      <c r="K11" s="180"/>
      <c r="L11" s="179" t="str">
        <f t="shared" ref="L11" si="1">L6</f>
        <v>Enter Year Here</v>
      </c>
      <c r="M11" s="180"/>
      <c r="N11" s="179" t="str">
        <f t="shared" ref="N11" si="2">N6</f>
        <v>Enter Year Here</v>
      </c>
      <c r="O11" s="180"/>
      <c r="P11" s="179" t="str">
        <f t="shared" ref="P11" si="3">P6</f>
        <v>Enter Year Here</v>
      </c>
      <c r="Q11" s="180"/>
      <c r="R11" s="179" t="str">
        <f t="shared" ref="R11" si="4">R6</f>
        <v>Enter Year Here</v>
      </c>
      <c r="S11" s="180"/>
      <c r="T11" s="179" t="str">
        <f t="shared" ref="T11" si="5">T6</f>
        <v>Enter Year Here</v>
      </c>
      <c r="U11" s="180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4:35" s="23" customFormat="1" ht="14.25" customHeight="1" x14ac:dyDescent="0.25">
      <c r="D12" s="108">
        <v>3</v>
      </c>
      <c r="E12" s="107"/>
      <c r="F12" s="286" t="s">
        <v>65</v>
      </c>
      <c r="G12" s="287"/>
      <c r="H12" s="105">
        <v>0</v>
      </c>
      <c r="I12" s="106">
        <v>0</v>
      </c>
      <c r="J12" s="105">
        <v>0</v>
      </c>
      <c r="K12" s="106">
        <v>0</v>
      </c>
      <c r="L12" s="105">
        <v>0</v>
      </c>
      <c r="M12" s="106">
        <v>0</v>
      </c>
      <c r="N12" s="105">
        <v>0</v>
      </c>
      <c r="O12" s="106">
        <v>0</v>
      </c>
      <c r="P12" s="105">
        <v>0</v>
      </c>
      <c r="Q12" s="106">
        <v>0</v>
      </c>
      <c r="R12" s="105">
        <v>0</v>
      </c>
      <c r="S12" s="106">
        <v>0</v>
      </c>
      <c r="T12" s="105">
        <v>0</v>
      </c>
      <c r="U12" s="104">
        <v>0</v>
      </c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4:35" s="23" customFormat="1" ht="14.25" customHeight="1" x14ac:dyDescent="0.25">
      <c r="D13" s="55">
        <v>4</v>
      </c>
      <c r="E13" s="54"/>
      <c r="F13" s="284" t="s">
        <v>64</v>
      </c>
      <c r="G13" s="285"/>
      <c r="H13" s="102">
        <v>0</v>
      </c>
      <c r="I13" s="103">
        <v>0</v>
      </c>
      <c r="J13" s="102">
        <v>0</v>
      </c>
      <c r="K13" s="103">
        <v>0</v>
      </c>
      <c r="L13" s="102">
        <v>0</v>
      </c>
      <c r="M13" s="103">
        <v>0</v>
      </c>
      <c r="N13" s="102">
        <v>0</v>
      </c>
      <c r="O13" s="103">
        <v>0</v>
      </c>
      <c r="P13" s="102">
        <v>0</v>
      </c>
      <c r="Q13" s="103">
        <v>0</v>
      </c>
      <c r="R13" s="102">
        <v>0</v>
      </c>
      <c r="S13" s="103">
        <v>0</v>
      </c>
      <c r="T13" s="102">
        <v>0</v>
      </c>
      <c r="U13" s="101">
        <v>0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4:35" s="23" customFormat="1" ht="14.25" customHeight="1" x14ac:dyDescent="0.25">
      <c r="D14" s="55">
        <v>5</v>
      </c>
      <c r="E14" s="54"/>
      <c r="F14" s="284" t="s">
        <v>63</v>
      </c>
      <c r="G14" s="285"/>
      <c r="H14" s="102">
        <v>0</v>
      </c>
      <c r="I14" s="103">
        <v>0</v>
      </c>
      <c r="J14" s="102">
        <v>0</v>
      </c>
      <c r="K14" s="103">
        <v>0</v>
      </c>
      <c r="L14" s="102">
        <v>0</v>
      </c>
      <c r="M14" s="103">
        <v>0</v>
      </c>
      <c r="N14" s="102">
        <v>0</v>
      </c>
      <c r="O14" s="103">
        <v>0</v>
      </c>
      <c r="P14" s="102">
        <v>0</v>
      </c>
      <c r="Q14" s="103">
        <v>0</v>
      </c>
      <c r="R14" s="102">
        <v>0</v>
      </c>
      <c r="S14" s="103">
        <v>0</v>
      </c>
      <c r="T14" s="102">
        <v>0</v>
      </c>
      <c r="U14" s="101">
        <v>0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4:35" s="23" customFormat="1" ht="14.25" customHeight="1" x14ac:dyDescent="0.25">
      <c r="D15" s="55">
        <v>6</v>
      </c>
      <c r="E15" s="54"/>
      <c r="F15" s="284" t="s">
        <v>62</v>
      </c>
      <c r="G15" s="285"/>
      <c r="H15" s="102">
        <v>0</v>
      </c>
      <c r="I15" s="103">
        <v>0</v>
      </c>
      <c r="J15" s="102">
        <v>0</v>
      </c>
      <c r="K15" s="103">
        <v>0</v>
      </c>
      <c r="L15" s="102">
        <v>0</v>
      </c>
      <c r="M15" s="103">
        <v>0</v>
      </c>
      <c r="N15" s="102">
        <v>0</v>
      </c>
      <c r="O15" s="103">
        <v>0</v>
      </c>
      <c r="P15" s="102">
        <v>0</v>
      </c>
      <c r="Q15" s="103">
        <v>0</v>
      </c>
      <c r="R15" s="102">
        <v>0</v>
      </c>
      <c r="S15" s="103">
        <v>0</v>
      </c>
      <c r="T15" s="102">
        <v>0</v>
      </c>
      <c r="U15" s="101">
        <v>0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4:35" s="23" customFormat="1" ht="14.25" customHeight="1" x14ac:dyDescent="0.25">
      <c r="D16" s="55">
        <v>7</v>
      </c>
      <c r="E16" s="54"/>
      <c r="F16" s="296" t="s">
        <v>61</v>
      </c>
      <c r="G16" s="297"/>
      <c r="H16" s="102">
        <v>0</v>
      </c>
      <c r="I16" s="103">
        <v>0</v>
      </c>
      <c r="J16" s="102">
        <v>0</v>
      </c>
      <c r="K16" s="103">
        <v>0</v>
      </c>
      <c r="L16" s="102">
        <v>0</v>
      </c>
      <c r="M16" s="103">
        <v>0</v>
      </c>
      <c r="N16" s="102">
        <v>0</v>
      </c>
      <c r="O16" s="103">
        <v>0</v>
      </c>
      <c r="P16" s="102">
        <v>0</v>
      </c>
      <c r="Q16" s="103">
        <v>0</v>
      </c>
      <c r="R16" s="102">
        <v>0</v>
      </c>
      <c r="S16" s="103">
        <v>0</v>
      </c>
      <c r="T16" s="102">
        <v>0</v>
      </c>
      <c r="U16" s="101">
        <v>0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4:35" s="23" customFormat="1" ht="14.25" customHeight="1" x14ac:dyDescent="0.25">
      <c r="D17" s="55">
        <v>8</v>
      </c>
      <c r="E17" s="54"/>
      <c r="F17" s="288" t="s">
        <v>60</v>
      </c>
      <c r="G17" s="289"/>
      <c r="H17" s="98">
        <v>0</v>
      </c>
      <c r="I17" s="99">
        <v>0</v>
      </c>
      <c r="J17" s="98">
        <v>0</v>
      </c>
      <c r="K17" s="99">
        <v>0</v>
      </c>
      <c r="L17" s="98">
        <v>0</v>
      </c>
      <c r="M17" s="99">
        <v>0</v>
      </c>
      <c r="N17" s="98">
        <v>0</v>
      </c>
      <c r="O17" s="99">
        <v>0</v>
      </c>
      <c r="P17" s="98">
        <v>0</v>
      </c>
      <c r="Q17" s="99">
        <v>0</v>
      </c>
      <c r="R17" s="98">
        <v>0</v>
      </c>
      <c r="S17" s="99">
        <v>0</v>
      </c>
      <c r="T17" s="98">
        <v>0</v>
      </c>
      <c r="U17" s="97">
        <v>0</v>
      </c>
      <c r="V17" s="24"/>
      <c r="W17" s="100"/>
      <c r="X17" s="24"/>
      <c r="Y17" s="100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4:35" s="23" customFormat="1" ht="14.25" customHeight="1" x14ac:dyDescent="0.25">
      <c r="D18" s="55">
        <v>9</v>
      </c>
      <c r="E18" s="54"/>
      <c r="F18" s="215" t="s">
        <v>59</v>
      </c>
      <c r="G18" s="216"/>
      <c r="H18" s="98">
        <v>0</v>
      </c>
      <c r="I18" s="99">
        <v>0</v>
      </c>
      <c r="J18" s="98">
        <v>0</v>
      </c>
      <c r="K18" s="99">
        <v>0</v>
      </c>
      <c r="L18" s="98">
        <v>0</v>
      </c>
      <c r="M18" s="99">
        <v>0</v>
      </c>
      <c r="N18" s="98">
        <v>0</v>
      </c>
      <c r="O18" s="99">
        <v>0</v>
      </c>
      <c r="P18" s="98">
        <v>0</v>
      </c>
      <c r="Q18" s="99">
        <v>0</v>
      </c>
      <c r="R18" s="98">
        <v>0</v>
      </c>
      <c r="S18" s="99">
        <v>0</v>
      </c>
      <c r="T18" s="98">
        <v>0</v>
      </c>
      <c r="U18" s="97">
        <v>0</v>
      </c>
      <c r="V18" s="87"/>
      <c r="W18" s="87"/>
      <c r="X18" s="87"/>
      <c r="Y18" s="87"/>
      <c r="Z18" s="87"/>
      <c r="AA18" s="87"/>
      <c r="AB18" s="24"/>
      <c r="AC18" s="24"/>
      <c r="AD18" s="24"/>
      <c r="AE18" s="24"/>
      <c r="AF18" s="24"/>
      <c r="AG18" s="24"/>
      <c r="AH18" s="24"/>
      <c r="AI18" s="24"/>
    </row>
    <row r="19" spans="4:35" s="23" customFormat="1" ht="14.25" customHeight="1" x14ac:dyDescent="0.25">
      <c r="D19" s="55">
        <v>10</v>
      </c>
      <c r="E19" s="54"/>
      <c r="F19" s="215" t="s">
        <v>58</v>
      </c>
      <c r="G19" s="216"/>
      <c r="H19" s="98">
        <v>0</v>
      </c>
      <c r="I19" s="99">
        <v>0</v>
      </c>
      <c r="J19" s="98">
        <v>0</v>
      </c>
      <c r="K19" s="99">
        <v>0</v>
      </c>
      <c r="L19" s="98">
        <v>0</v>
      </c>
      <c r="M19" s="99">
        <v>0</v>
      </c>
      <c r="N19" s="98">
        <v>0</v>
      </c>
      <c r="O19" s="99">
        <v>0</v>
      </c>
      <c r="P19" s="98">
        <v>0</v>
      </c>
      <c r="Q19" s="99">
        <v>0</v>
      </c>
      <c r="R19" s="98">
        <v>0</v>
      </c>
      <c r="S19" s="99">
        <v>0</v>
      </c>
      <c r="T19" s="98">
        <v>0</v>
      </c>
      <c r="U19" s="97">
        <v>0</v>
      </c>
      <c r="V19" s="87"/>
      <c r="W19" s="87"/>
      <c r="X19" s="87"/>
      <c r="Y19" s="87"/>
      <c r="Z19" s="87"/>
      <c r="AA19" s="87"/>
      <c r="AB19" s="24"/>
      <c r="AC19" s="24"/>
      <c r="AD19" s="24"/>
      <c r="AE19" s="24"/>
      <c r="AF19" s="24"/>
      <c r="AG19" s="24"/>
      <c r="AH19" s="24"/>
      <c r="AI19" s="24"/>
    </row>
    <row r="20" spans="4:35" s="23" customFormat="1" ht="14.25" customHeight="1" x14ac:dyDescent="0.25">
      <c r="D20" s="55">
        <v>11</v>
      </c>
      <c r="E20" s="54" t="s">
        <v>57</v>
      </c>
      <c r="F20" s="219" t="s">
        <v>56</v>
      </c>
      <c r="G20" s="220"/>
      <c r="H20" s="96">
        <f t="shared" ref="H20:U20" si="6">H12+H13+H14+H15+H16+H17+H18+H19</f>
        <v>0</v>
      </c>
      <c r="I20" s="96">
        <f t="shared" si="6"/>
        <v>0</v>
      </c>
      <c r="J20" s="95">
        <f t="shared" si="6"/>
        <v>0</v>
      </c>
      <c r="K20" s="94">
        <f t="shared" si="6"/>
        <v>0</v>
      </c>
      <c r="L20" s="95">
        <f t="shared" si="6"/>
        <v>0</v>
      </c>
      <c r="M20" s="94">
        <f t="shared" si="6"/>
        <v>0</v>
      </c>
      <c r="N20" s="95">
        <f t="shared" si="6"/>
        <v>0</v>
      </c>
      <c r="O20" s="94">
        <f t="shared" si="6"/>
        <v>0</v>
      </c>
      <c r="P20" s="95">
        <f t="shared" si="6"/>
        <v>0</v>
      </c>
      <c r="Q20" s="94">
        <f t="shared" si="6"/>
        <v>0</v>
      </c>
      <c r="R20" s="92">
        <f t="shared" si="6"/>
        <v>0</v>
      </c>
      <c r="S20" s="93">
        <f t="shared" si="6"/>
        <v>0</v>
      </c>
      <c r="T20" s="92">
        <f t="shared" si="6"/>
        <v>0</v>
      </c>
      <c r="U20" s="91">
        <f t="shared" si="6"/>
        <v>0</v>
      </c>
      <c r="V20" s="87"/>
      <c r="W20" s="87"/>
      <c r="X20" s="87"/>
      <c r="Y20" s="87"/>
      <c r="Z20" s="87"/>
      <c r="AA20" s="87"/>
      <c r="AB20" s="24"/>
      <c r="AC20" s="24"/>
      <c r="AD20" s="24"/>
      <c r="AE20" s="24"/>
      <c r="AF20" s="24"/>
      <c r="AG20" s="24"/>
      <c r="AH20" s="24"/>
      <c r="AI20" s="24"/>
    </row>
    <row r="21" spans="4:35" s="23" customFormat="1" ht="14.25" customHeight="1" x14ac:dyDescent="0.25">
      <c r="D21" s="70">
        <v>12</v>
      </c>
      <c r="E21" s="69"/>
      <c r="F21" s="298" t="s">
        <v>55</v>
      </c>
      <c r="G21" s="299"/>
      <c r="H21" s="89">
        <v>0</v>
      </c>
      <c r="I21" s="90">
        <v>0</v>
      </c>
      <c r="J21" s="89">
        <v>0</v>
      </c>
      <c r="K21" s="90">
        <v>0</v>
      </c>
      <c r="L21" s="89">
        <v>0</v>
      </c>
      <c r="M21" s="90">
        <v>0</v>
      </c>
      <c r="N21" s="89">
        <v>0</v>
      </c>
      <c r="O21" s="90">
        <v>0</v>
      </c>
      <c r="P21" s="89">
        <v>0</v>
      </c>
      <c r="Q21" s="90">
        <v>0</v>
      </c>
      <c r="R21" s="89">
        <v>0</v>
      </c>
      <c r="S21" s="90">
        <v>0</v>
      </c>
      <c r="T21" s="89">
        <v>0</v>
      </c>
      <c r="U21" s="88">
        <v>0</v>
      </c>
      <c r="V21" s="87"/>
      <c r="W21" s="87"/>
      <c r="X21" s="87"/>
      <c r="Y21" s="87"/>
      <c r="Z21" s="87"/>
      <c r="AA21" s="87"/>
      <c r="AB21" s="24"/>
      <c r="AC21" s="24"/>
      <c r="AD21" s="24"/>
      <c r="AE21" s="24"/>
      <c r="AF21" s="24"/>
      <c r="AG21" s="24"/>
      <c r="AH21" s="24"/>
      <c r="AI21" s="24"/>
    </row>
    <row r="22" spans="4:35" s="56" customFormat="1" ht="9" customHeight="1" x14ac:dyDescent="0.25">
      <c r="D22" s="86"/>
      <c r="E22" s="85"/>
      <c r="F22" s="84"/>
      <c r="G22" s="84"/>
      <c r="H22" s="82"/>
      <c r="I22" s="82"/>
      <c r="J22" s="83"/>
      <c r="K22" s="83"/>
      <c r="L22" s="82"/>
      <c r="M22" s="81"/>
      <c r="N22" s="81"/>
      <c r="O22" s="81"/>
      <c r="P22" s="81"/>
      <c r="Q22" s="81"/>
      <c r="R22" s="81"/>
      <c r="S22" s="81"/>
      <c r="T22" s="81"/>
      <c r="U22" s="80"/>
      <c r="V22" s="79"/>
      <c r="W22" s="79"/>
      <c r="X22" s="79"/>
      <c r="Y22" s="79"/>
      <c r="Z22" s="79"/>
      <c r="AA22" s="79"/>
      <c r="AB22" s="57"/>
      <c r="AC22" s="57"/>
      <c r="AD22" s="57"/>
      <c r="AE22" s="57"/>
      <c r="AF22" s="57"/>
      <c r="AG22" s="57"/>
      <c r="AH22" s="57"/>
      <c r="AI22" s="57"/>
    </row>
    <row r="23" spans="4:35" ht="38.25" customHeight="1" x14ac:dyDescent="0.4">
      <c r="D23" s="78"/>
      <c r="E23" s="77"/>
      <c r="F23" s="282" t="s">
        <v>54</v>
      </c>
      <c r="G23" s="283"/>
      <c r="H23" s="272" t="s">
        <v>53</v>
      </c>
      <c r="I23" s="273"/>
      <c r="J23" s="272" t="s">
        <v>53</v>
      </c>
      <c r="K23" s="273"/>
      <c r="L23" s="272" t="s">
        <v>53</v>
      </c>
      <c r="M23" s="273"/>
      <c r="N23" s="272" t="s">
        <v>53</v>
      </c>
      <c r="O23" s="273"/>
      <c r="P23" s="272" t="s">
        <v>53</v>
      </c>
      <c r="Q23" s="273"/>
      <c r="R23" s="272" t="s">
        <v>53</v>
      </c>
      <c r="S23" s="273"/>
      <c r="T23" s="272" t="s">
        <v>53</v>
      </c>
      <c r="U23" s="274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4:35" ht="14.25" customHeight="1" x14ac:dyDescent="0.25">
      <c r="D24" s="76">
        <v>13</v>
      </c>
      <c r="E24" s="75"/>
      <c r="F24" s="280" t="s">
        <v>52</v>
      </c>
      <c r="G24" s="281"/>
      <c r="H24" s="265">
        <v>0</v>
      </c>
      <c r="I24" s="266"/>
      <c r="J24" s="265">
        <v>0</v>
      </c>
      <c r="K24" s="266"/>
      <c r="L24" s="265">
        <v>0</v>
      </c>
      <c r="M24" s="266"/>
      <c r="N24" s="265">
        <v>0</v>
      </c>
      <c r="O24" s="266"/>
      <c r="P24" s="265">
        <v>0</v>
      </c>
      <c r="Q24" s="266"/>
      <c r="R24" s="265">
        <v>0</v>
      </c>
      <c r="S24" s="266"/>
      <c r="T24" s="265">
        <v>0</v>
      </c>
      <c r="U24" s="277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4:35" ht="14.25" customHeight="1" x14ac:dyDescent="0.25">
      <c r="D25" s="74">
        <v>14</v>
      </c>
      <c r="E25" s="73"/>
      <c r="F25" s="215" t="s">
        <v>51</v>
      </c>
      <c r="G25" s="216"/>
      <c r="H25" s="246">
        <v>0</v>
      </c>
      <c r="I25" s="247"/>
      <c r="J25" s="246">
        <v>0</v>
      </c>
      <c r="K25" s="247"/>
      <c r="L25" s="246">
        <v>0</v>
      </c>
      <c r="M25" s="247"/>
      <c r="N25" s="246">
        <v>0</v>
      </c>
      <c r="O25" s="247"/>
      <c r="P25" s="246">
        <v>0</v>
      </c>
      <c r="Q25" s="247"/>
      <c r="R25" s="246">
        <v>0</v>
      </c>
      <c r="S25" s="247"/>
      <c r="T25" s="246">
        <v>0</v>
      </c>
      <c r="U25" s="275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4:35" ht="14.25" customHeight="1" x14ac:dyDescent="0.25">
      <c r="D26" s="74">
        <v>15</v>
      </c>
      <c r="E26" s="73"/>
      <c r="F26" s="215" t="s">
        <v>50</v>
      </c>
      <c r="G26" s="216"/>
      <c r="H26" s="246">
        <v>0</v>
      </c>
      <c r="I26" s="247"/>
      <c r="J26" s="246">
        <v>0</v>
      </c>
      <c r="K26" s="247"/>
      <c r="L26" s="246">
        <v>0</v>
      </c>
      <c r="M26" s="247"/>
      <c r="N26" s="246">
        <v>0</v>
      </c>
      <c r="O26" s="247"/>
      <c r="P26" s="246">
        <v>0</v>
      </c>
      <c r="Q26" s="247"/>
      <c r="R26" s="246">
        <v>0</v>
      </c>
      <c r="S26" s="247"/>
      <c r="T26" s="246">
        <v>0</v>
      </c>
      <c r="U26" s="275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4:35" s="23" customFormat="1" ht="14.25" customHeight="1" x14ac:dyDescent="0.25">
      <c r="D27" s="55">
        <v>16</v>
      </c>
      <c r="E27" s="54" t="s">
        <v>49</v>
      </c>
      <c r="F27" s="219" t="s">
        <v>48</v>
      </c>
      <c r="G27" s="220"/>
      <c r="H27" s="248">
        <f>SUM(H24:H26)</f>
        <v>0</v>
      </c>
      <c r="I27" s="249"/>
      <c r="J27" s="248">
        <f>SUM(J24:J26)</f>
        <v>0</v>
      </c>
      <c r="K27" s="249"/>
      <c r="L27" s="248">
        <f>SUM(L24:L26)</f>
        <v>0</v>
      </c>
      <c r="M27" s="249"/>
      <c r="N27" s="248">
        <f>SUM(N24:N26)</f>
        <v>0</v>
      </c>
      <c r="O27" s="249"/>
      <c r="P27" s="248">
        <f>SUM(P24:P26)</f>
        <v>0</v>
      </c>
      <c r="Q27" s="249"/>
      <c r="R27" s="248">
        <f>SUM(R24:R26)</f>
        <v>0</v>
      </c>
      <c r="S27" s="249"/>
      <c r="T27" s="248">
        <f>SUM(T24:T26)</f>
        <v>0</v>
      </c>
      <c r="U27" s="278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4:35" ht="14.25" customHeight="1" x14ac:dyDescent="0.25">
      <c r="D28" s="74">
        <v>17</v>
      </c>
      <c r="E28" s="73"/>
      <c r="F28" s="72" t="s">
        <v>47</v>
      </c>
      <c r="G28" s="71"/>
      <c r="H28" s="261">
        <v>0</v>
      </c>
      <c r="I28" s="262"/>
      <c r="J28" s="261">
        <v>0</v>
      </c>
      <c r="K28" s="262"/>
      <c r="L28" s="261">
        <v>0</v>
      </c>
      <c r="M28" s="262"/>
      <c r="N28" s="261">
        <v>0</v>
      </c>
      <c r="O28" s="262"/>
      <c r="P28" s="261">
        <v>0</v>
      </c>
      <c r="Q28" s="262"/>
      <c r="R28" s="261">
        <v>0</v>
      </c>
      <c r="S28" s="262"/>
      <c r="T28" s="261">
        <v>0</v>
      </c>
      <c r="U28" s="27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4:35" s="23" customFormat="1" ht="14.25" customHeight="1" x14ac:dyDescent="0.25">
      <c r="D29" s="55">
        <v>18</v>
      </c>
      <c r="E29" s="54" t="s">
        <v>46</v>
      </c>
      <c r="F29" s="217" t="s">
        <v>45</v>
      </c>
      <c r="G29" s="218"/>
      <c r="H29" s="250">
        <f>SUM(H27+H28)</f>
        <v>0</v>
      </c>
      <c r="I29" s="251"/>
      <c r="J29" s="250">
        <f>SUM(J27+J28)</f>
        <v>0</v>
      </c>
      <c r="K29" s="251"/>
      <c r="L29" s="250">
        <f>SUM(L27+L28)</f>
        <v>0</v>
      </c>
      <c r="M29" s="251"/>
      <c r="N29" s="250">
        <f>SUM(N27+N28)</f>
        <v>0</v>
      </c>
      <c r="O29" s="251"/>
      <c r="P29" s="250">
        <f>SUM(P27+P28)</f>
        <v>0</v>
      </c>
      <c r="Q29" s="251"/>
      <c r="R29" s="250">
        <f>SUM(R27+R28)</f>
        <v>0</v>
      </c>
      <c r="S29" s="251"/>
      <c r="T29" s="250">
        <f>SUM(T27+T28)</f>
        <v>0</v>
      </c>
      <c r="U29" s="276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4:35" s="23" customFormat="1" ht="14.25" customHeight="1" x14ac:dyDescent="0.25">
      <c r="D30" s="55">
        <v>19</v>
      </c>
      <c r="E30" s="54"/>
      <c r="F30" s="221" t="s">
        <v>44</v>
      </c>
      <c r="G30" s="222"/>
      <c r="H30" s="257">
        <v>0</v>
      </c>
      <c r="I30" s="258"/>
      <c r="J30" s="257">
        <v>0</v>
      </c>
      <c r="K30" s="258"/>
      <c r="L30" s="257">
        <v>0</v>
      </c>
      <c r="M30" s="258"/>
      <c r="N30" s="257">
        <v>0</v>
      </c>
      <c r="O30" s="258"/>
      <c r="P30" s="257">
        <v>0</v>
      </c>
      <c r="Q30" s="258"/>
      <c r="R30" s="257">
        <v>0</v>
      </c>
      <c r="S30" s="258"/>
      <c r="T30" s="257">
        <v>0</v>
      </c>
      <c r="U30" s="26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4:35" s="56" customFormat="1" ht="14.25" customHeight="1" x14ac:dyDescent="0.25">
      <c r="D31" s="70">
        <v>20</v>
      </c>
      <c r="E31" s="69" t="s">
        <v>43</v>
      </c>
      <c r="F31" s="221" t="s">
        <v>42</v>
      </c>
      <c r="G31" s="222"/>
      <c r="H31" s="259">
        <f>IF(I21+H30&gt;H27,0,H27-I21-H30)</f>
        <v>0</v>
      </c>
      <c r="I31" s="260"/>
      <c r="J31" s="259">
        <f>IF(K21+J30&gt;J27,0,J27-K21-J30)</f>
        <v>0</v>
      </c>
      <c r="K31" s="260"/>
      <c r="L31" s="259">
        <f>IF(M21+L30&gt;L27,0,L27-M21-L30)</f>
        <v>0</v>
      </c>
      <c r="M31" s="260"/>
      <c r="N31" s="259">
        <f>IF(O21+N30&gt;N27,0,N27-O21-N30)</f>
        <v>0</v>
      </c>
      <c r="O31" s="260"/>
      <c r="P31" s="259">
        <f>IF(Q21+P30&gt;P27,0,P27-Q21-P30)</f>
        <v>0</v>
      </c>
      <c r="Q31" s="260"/>
      <c r="R31" s="259">
        <f>IF(S21+R30&gt;R27,0,R27-S21-R30)</f>
        <v>0</v>
      </c>
      <c r="S31" s="260"/>
      <c r="T31" s="259">
        <f>IF(U21+T30&gt;T27,0,T27-U21-T30)</f>
        <v>0</v>
      </c>
      <c r="U31" s="26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</row>
    <row r="32" spans="4:35" s="62" customFormat="1" ht="8.25" customHeight="1" x14ac:dyDescent="0.3">
      <c r="D32" s="68"/>
      <c r="E32" s="67"/>
      <c r="F32" s="66"/>
      <c r="G32" s="66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4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4:35" s="23" customFormat="1" ht="14.25" customHeight="1" x14ac:dyDescent="0.25">
      <c r="D33" s="256">
        <v>21</v>
      </c>
      <c r="E33" s="313" t="s">
        <v>41</v>
      </c>
      <c r="F33" s="61" t="s">
        <v>40</v>
      </c>
      <c r="G33" s="60"/>
      <c r="H33" s="225">
        <f>ROUND(IF(H21=0,0,H20/H21),4)</f>
        <v>0</v>
      </c>
      <c r="I33" s="226"/>
      <c r="J33" s="225">
        <f>ROUND(IF(J21=0,0,J20/J21),4)</f>
        <v>0</v>
      </c>
      <c r="K33" s="226"/>
      <c r="L33" s="225">
        <f>ROUND(IF(L21=0,0,L20/L21),4)</f>
        <v>0</v>
      </c>
      <c r="M33" s="226"/>
      <c r="N33" s="225">
        <f>ROUND(IF(N21=0,0,N20/N21),4)</f>
        <v>0</v>
      </c>
      <c r="O33" s="226"/>
      <c r="P33" s="225">
        <f>ROUND(IF(P21=0,0,P20/P21),4)</f>
        <v>0</v>
      </c>
      <c r="Q33" s="226"/>
      <c r="R33" s="225">
        <f>ROUND(IF(R21=0,0,R20/R21),4)</f>
        <v>0</v>
      </c>
      <c r="S33" s="226"/>
      <c r="T33" s="225">
        <f>ROUND(IF(T21=0,0,T20/T21),4)</f>
        <v>0</v>
      </c>
      <c r="U33" s="268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4:35" s="23" customFormat="1" ht="14.25" customHeight="1" x14ac:dyDescent="0.25">
      <c r="D34" s="191"/>
      <c r="E34" s="314"/>
      <c r="F34" s="213" t="s">
        <v>39</v>
      </c>
      <c r="G34" s="214"/>
      <c r="H34" s="227"/>
      <c r="I34" s="228"/>
      <c r="J34" s="227"/>
      <c r="K34" s="228"/>
      <c r="L34" s="227"/>
      <c r="M34" s="228"/>
      <c r="N34" s="227"/>
      <c r="O34" s="228"/>
      <c r="P34" s="227"/>
      <c r="Q34" s="228"/>
      <c r="R34" s="227"/>
      <c r="S34" s="228"/>
      <c r="T34" s="227"/>
      <c r="U34" s="269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4:35" s="23" customFormat="1" ht="14.25" customHeight="1" x14ac:dyDescent="0.25">
      <c r="D35" s="191">
        <v>22</v>
      </c>
      <c r="E35" s="315" t="s">
        <v>38</v>
      </c>
      <c r="F35" s="59" t="s">
        <v>37</v>
      </c>
      <c r="G35" s="58"/>
      <c r="H35" s="229">
        <f>IF(H31=0,0,H33*H31)</f>
        <v>0</v>
      </c>
      <c r="I35" s="263"/>
      <c r="J35" s="229">
        <f>IF(J31=0,0,J33*J31)</f>
        <v>0</v>
      </c>
      <c r="K35" s="263"/>
      <c r="L35" s="229">
        <f>IF(L31=0,0,L33*L31)</f>
        <v>0</v>
      </c>
      <c r="M35" s="263"/>
      <c r="N35" s="229">
        <f>IF(N31=0,0,N33*N31)</f>
        <v>0</v>
      </c>
      <c r="O35" s="263"/>
      <c r="P35" s="229">
        <f>IF(P31=0,0,P33*P31)</f>
        <v>0</v>
      </c>
      <c r="Q35" s="263"/>
      <c r="R35" s="229">
        <f>IF(R31=0,0,R33*R31)</f>
        <v>0</v>
      </c>
      <c r="S35" s="263"/>
      <c r="T35" s="229">
        <f>IF(T31=0,0,T33*T31)</f>
        <v>0</v>
      </c>
      <c r="U35" s="230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4:35" s="56" customFormat="1" ht="14.25" customHeight="1" x14ac:dyDescent="0.25">
      <c r="D36" s="191"/>
      <c r="E36" s="315"/>
      <c r="F36" s="213" t="s">
        <v>36</v>
      </c>
      <c r="G36" s="214"/>
      <c r="H36" s="229"/>
      <c r="I36" s="263"/>
      <c r="J36" s="229"/>
      <c r="K36" s="263"/>
      <c r="L36" s="229"/>
      <c r="M36" s="263"/>
      <c r="N36" s="229"/>
      <c r="O36" s="263"/>
      <c r="P36" s="229"/>
      <c r="Q36" s="263"/>
      <c r="R36" s="229"/>
      <c r="S36" s="263"/>
      <c r="T36" s="229"/>
      <c r="U36" s="230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</row>
    <row r="37" spans="4:35" s="56" customFormat="1" ht="14.25" customHeight="1" x14ac:dyDescent="0.25">
      <c r="D37" s="191">
        <v>23</v>
      </c>
      <c r="E37" s="315" t="s">
        <v>35</v>
      </c>
      <c r="F37" s="292" t="s">
        <v>34</v>
      </c>
      <c r="G37" s="293"/>
      <c r="H37" s="229">
        <f>I20+H35</f>
        <v>0</v>
      </c>
      <c r="I37" s="263"/>
      <c r="J37" s="229">
        <f>K20+J35</f>
        <v>0</v>
      </c>
      <c r="K37" s="263"/>
      <c r="L37" s="229">
        <f>M20+L35</f>
        <v>0</v>
      </c>
      <c r="M37" s="263"/>
      <c r="N37" s="229">
        <f>O20+N35</f>
        <v>0</v>
      </c>
      <c r="O37" s="263"/>
      <c r="P37" s="229">
        <f>Q20+P35</f>
        <v>0</v>
      </c>
      <c r="Q37" s="263"/>
      <c r="R37" s="229">
        <f>S20+R35</f>
        <v>0</v>
      </c>
      <c r="S37" s="263"/>
      <c r="T37" s="229">
        <f>U20+T35</f>
        <v>0</v>
      </c>
      <c r="U37" s="230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</row>
    <row r="38" spans="4:35" s="23" customFormat="1" ht="14.25" customHeight="1" x14ac:dyDescent="0.25">
      <c r="D38" s="191"/>
      <c r="E38" s="315"/>
      <c r="F38" s="213" t="s">
        <v>33</v>
      </c>
      <c r="G38" s="214"/>
      <c r="H38" s="229"/>
      <c r="I38" s="263"/>
      <c r="J38" s="229"/>
      <c r="K38" s="263"/>
      <c r="L38" s="229"/>
      <c r="M38" s="263"/>
      <c r="N38" s="229"/>
      <c r="O38" s="263"/>
      <c r="P38" s="229"/>
      <c r="Q38" s="263"/>
      <c r="R38" s="229"/>
      <c r="S38" s="263"/>
      <c r="T38" s="229"/>
      <c r="U38" s="230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4:35" s="23" customFormat="1" ht="14.25" customHeight="1" x14ac:dyDescent="0.25">
      <c r="D39" s="55">
        <v>24</v>
      </c>
      <c r="E39" s="54"/>
      <c r="F39" s="294" t="s">
        <v>32</v>
      </c>
      <c r="G39" s="295"/>
      <c r="H39" s="231">
        <v>0</v>
      </c>
      <c r="I39" s="233"/>
      <c r="J39" s="231">
        <v>0</v>
      </c>
      <c r="K39" s="233"/>
      <c r="L39" s="231">
        <v>0</v>
      </c>
      <c r="M39" s="233"/>
      <c r="N39" s="231">
        <v>0</v>
      </c>
      <c r="O39" s="233"/>
      <c r="P39" s="231">
        <v>0</v>
      </c>
      <c r="Q39" s="233"/>
      <c r="R39" s="231">
        <v>0</v>
      </c>
      <c r="S39" s="233"/>
      <c r="T39" s="231">
        <v>0</v>
      </c>
      <c r="U39" s="232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4:35" s="23" customFormat="1" ht="14.25" customHeight="1" x14ac:dyDescent="0.25">
      <c r="D40" s="55">
        <v>25</v>
      </c>
      <c r="E40" s="54"/>
      <c r="F40" s="294" t="s">
        <v>31</v>
      </c>
      <c r="G40" s="295"/>
      <c r="H40" s="231">
        <v>0</v>
      </c>
      <c r="I40" s="233"/>
      <c r="J40" s="231">
        <v>0</v>
      </c>
      <c r="K40" s="233"/>
      <c r="L40" s="231">
        <v>0</v>
      </c>
      <c r="M40" s="233"/>
      <c r="N40" s="231">
        <v>0</v>
      </c>
      <c r="O40" s="233"/>
      <c r="P40" s="231">
        <v>0</v>
      </c>
      <c r="Q40" s="233"/>
      <c r="R40" s="231">
        <v>0</v>
      </c>
      <c r="S40" s="233"/>
      <c r="T40" s="231">
        <v>0</v>
      </c>
      <c r="U40" s="232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4:35" s="23" customFormat="1" ht="14.25" customHeight="1" x14ac:dyDescent="0.25">
      <c r="D41" s="191">
        <v>26</v>
      </c>
      <c r="E41" s="315" t="s">
        <v>30</v>
      </c>
      <c r="F41" s="185" t="s">
        <v>26</v>
      </c>
      <c r="G41" s="186"/>
      <c r="H41" s="237">
        <f>ROUND(IF(H37=0,0,H37/H40),4)</f>
        <v>0</v>
      </c>
      <c r="I41" s="238"/>
      <c r="J41" s="237">
        <f>ROUND(IF(J37=0,0,J37/J40),4)</f>
        <v>0</v>
      </c>
      <c r="K41" s="238"/>
      <c r="L41" s="237">
        <f>ROUND(IF(L37=0,0,L37/L40),4)</f>
        <v>0</v>
      </c>
      <c r="M41" s="238"/>
      <c r="N41" s="237">
        <f>ROUND(IF(N37=0,0,N37/N40),4)</f>
        <v>0</v>
      </c>
      <c r="O41" s="238"/>
      <c r="P41" s="237">
        <f>ROUND(IF(P37=0,0,P37/P40),4)</f>
        <v>0</v>
      </c>
      <c r="Q41" s="238"/>
      <c r="R41" s="237">
        <f>ROUND(IF(R37=0,0,R37/R40),4)</f>
        <v>0</v>
      </c>
      <c r="S41" s="238"/>
      <c r="T41" s="237">
        <f>ROUND(IF(T37=0,0,T37/T40),4)</f>
        <v>0</v>
      </c>
      <c r="U41" s="243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4:35" s="23" customFormat="1" ht="14.25" customHeight="1" x14ac:dyDescent="0.25">
      <c r="D42" s="191"/>
      <c r="E42" s="315"/>
      <c r="F42" s="183" t="s">
        <v>29</v>
      </c>
      <c r="G42" s="184"/>
      <c r="H42" s="239"/>
      <c r="I42" s="240"/>
      <c r="J42" s="239"/>
      <c r="K42" s="240"/>
      <c r="L42" s="239"/>
      <c r="M42" s="240"/>
      <c r="N42" s="239"/>
      <c r="O42" s="240"/>
      <c r="P42" s="239"/>
      <c r="Q42" s="240"/>
      <c r="R42" s="239"/>
      <c r="S42" s="240"/>
      <c r="T42" s="239"/>
      <c r="U42" s="24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4:35" s="23" customFormat="1" ht="14.25" customHeight="1" x14ac:dyDescent="0.25">
      <c r="D43" s="191"/>
      <c r="E43" s="315"/>
      <c r="F43" s="290" t="s">
        <v>28</v>
      </c>
      <c r="G43" s="291"/>
      <c r="H43" s="241"/>
      <c r="I43" s="242"/>
      <c r="J43" s="241"/>
      <c r="K43" s="242"/>
      <c r="L43" s="241"/>
      <c r="M43" s="242"/>
      <c r="N43" s="241"/>
      <c r="O43" s="242"/>
      <c r="P43" s="241"/>
      <c r="Q43" s="242"/>
      <c r="R43" s="241"/>
      <c r="S43" s="242"/>
      <c r="T43" s="241"/>
      <c r="U43" s="245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4:35" s="23" customFormat="1" ht="14.25" customHeight="1" x14ac:dyDescent="0.25">
      <c r="D44" s="191">
        <v>27</v>
      </c>
      <c r="E44" s="315" t="s">
        <v>27</v>
      </c>
      <c r="F44" s="185" t="s">
        <v>26</v>
      </c>
      <c r="G44" s="186"/>
      <c r="H44" s="197"/>
      <c r="I44" s="198"/>
      <c r="J44" s="193">
        <f>ROUND(IF(H40=0,0,H41*J40),4)</f>
        <v>0</v>
      </c>
      <c r="K44" s="194"/>
      <c r="L44" s="193">
        <f>ROUND(IF(J40=0,0,MAX(H41,J41)*L40),4)</f>
        <v>0</v>
      </c>
      <c r="M44" s="194"/>
      <c r="N44" s="193">
        <f>ROUND(IF(L40=0,0,MAX(J41,L41)*N40),4)</f>
        <v>0</v>
      </c>
      <c r="O44" s="194"/>
      <c r="P44" s="193">
        <f>ROUND(IF(N40=0,0,MAX(L41,N41)*P40),4)</f>
        <v>0</v>
      </c>
      <c r="Q44" s="194"/>
      <c r="R44" s="193">
        <f>ROUND(IF(P40=0,0,MAX(N41,P41)*R40),4)</f>
        <v>0</v>
      </c>
      <c r="S44" s="194"/>
      <c r="T44" s="193">
        <f>ROUND(IF(R40=0,0,MAX(P41,R41)*T40),4)</f>
        <v>0</v>
      </c>
      <c r="U44" s="270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4:35" s="23" customFormat="1" ht="14.25" customHeight="1" x14ac:dyDescent="0.25">
      <c r="D45" s="192"/>
      <c r="E45" s="316"/>
      <c r="F45" s="177" t="s">
        <v>25</v>
      </c>
      <c r="G45" s="178"/>
      <c r="H45" s="199"/>
      <c r="I45" s="200"/>
      <c r="J45" s="195"/>
      <c r="K45" s="196"/>
      <c r="L45" s="195"/>
      <c r="M45" s="196"/>
      <c r="N45" s="195"/>
      <c r="O45" s="196"/>
      <c r="P45" s="195"/>
      <c r="Q45" s="196"/>
      <c r="R45" s="195"/>
      <c r="S45" s="196"/>
      <c r="T45" s="195"/>
      <c r="U45" s="271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4:35" s="23" customFormat="1" ht="14.25" customHeight="1" x14ac:dyDescent="0.25">
      <c r="D46" s="53"/>
      <c r="E46" s="52"/>
      <c r="F46" s="51"/>
      <c r="G46" s="50"/>
      <c r="H46" s="48"/>
      <c r="I46" s="47"/>
      <c r="J46" s="48"/>
      <c r="K46" s="49"/>
      <c r="L46" s="48"/>
      <c r="M46" s="47"/>
      <c r="N46" s="48"/>
      <c r="O46" s="47"/>
      <c r="P46" s="48"/>
      <c r="Q46" s="47"/>
      <c r="R46" s="48"/>
      <c r="S46" s="47"/>
      <c r="T46" s="48"/>
      <c r="U46" s="47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4:35" s="43" customFormat="1" ht="18" x14ac:dyDescent="0.4">
      <c r="D47" s="46"/>
      <c r="E47" s="45"/>
      <c r="F47" s="181" t="s">
        <v>24</v>
      </c>
      <c r="G47" s="182"/>
      <c r="H47" s="179" t="s">
        <v>23</v>
      </c>
      <c r="I47" s="180"/>
      <c r="J47" s="179" t="s">
        <v>22</v>
      </c>
      <c r="K47" s="180"/>
      <c r="L47" s="179" t="s">
        <v>21</v>
      </c>
      <c r="M47" s="223"/>
      <c r="N47" s="234" t="s">
        <v>20</v>
      </c>
      <c r="O47" s="236"/>
      <c r="P47" s="234" t="s">
        <v>19</v>
      </c>
      <c r="Q47" s="235"/>
      <c r="R47" s="234" t="s">
        <v>18</v>
      </c>
      <c r="S47" s="236"/>
      <c r="T47" s="234" t="s">
        <v>17</v>
      </c>
      <c r="U47" s="235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4:35" s="23" customFormat="1" ht="29.15" customHeight="1" x14ac:dyDescent="0.25">
      <c r="D48" s="42">
        <v>28</v>
      </c>
      <c r="E48" s="41" t="s">
        <v>16</v>
      </c>
      <c r="F48" s="211" t="s">
        <v>15</v>
      </c>
      <c r="G48" s="212"/>
      <c r="H48" s="201">
        <f>ROUND((H7+I7)*0.75,2)</f>
        <v>0</v>
      </c>
      <c r="I48" s="202"/>
      <c r="J48" s="201">
        <f>ROUND((J7+K7)*0.75,2)</f>
        <v>0</v>
      </c>
      <c r="K48" s="202"/>
      <c r="L48" s="201">
        <f>ROUND((L7+M7)*0.75,2)</f>
        <v>0</v>
      </c>
      <c r="M48" s="202"/>
      <c r="N48" s="201">
        <f>ROUND((N7+O7)*0.75,2)</f>
        <v>0</v>
      </c>
      <c r="O48" s="202"/>
      <c r="P48" s="201">
        <f>ROUND((P7+Q7)*0.75,2)</f>
        <v>0</v>
      </c>
      <c r="Q48" s="202"/>
      <c r="R48" s="201">
        <f>ROUND((R7+S7)*0.75,2)</f>
        <v>0</v>
      </c>
      <c r="S48" s="202"/>
      <c r="T48" s="201">
        <f>ROUND((T7+U7)*0.75,2)</f>
        <v>0</v>
      </c>
      <c r="U48" s="2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2:35" s="23" customFormat="1" ht="13" x14ac:dyDescent="0.3">
      <c r="D49" s="37">
        <v>29</v>
      </c>
      <c r="E49" s="36"/>
      <c r="F49" s="153" t="s">
        <v>14</v>
      </c>
      <c r="G49" s="154"/>
      <c r="H49" s="158" t="str">
        <f>IF(I7&gt;=H48,"Yes","No")</f>
        <v>Yes</v>
      </c>
      <c r="I49" s="159"/>
      <c r="J49" s="158" t="str">
        <f>IF(K7&gt;=J48,"Yes","No")</f>
        <v>Yes</v>
      </c>
      <c r="K49" s="159"/>
      <c r="L49" s="158" t="str">
        <f>IF(M7&gt;=L48,"Yes","No")</f>
        <v>Yes</v>
      </c>
      <c r="M49" s="159"/>
      <c r="N49" s="158" t="str">
        <f>IF(O7&gt;=N48,"Yes","No")</f>
        <v>Yes</v>
      </c>
      <c r="O49" s="159"/>
      <c r="P49" s="158" t="str">
        <f>IF(Q7&gt;=P48,"Yes","No")</f>
        <v>Yes</v>
      </c>
      <c r="Q49" s="159"/>
      <c r="R49" s="158" t="str">
        <f>IF(S7&gt;=R48,"Yes","No")</f>
        <v>Yes</v>
      </c>
      <c r="S49" s="159"/>
      <c r="T49" s="158" t="str">
        <f>IF(U7&gt;=T48,"Yes","No")</f>
        <v>Yes</v>
      </c>
      <c r="U49" s="168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2:35" s="23" customFormat="1" ht="29.15" customHeight="1" x14ac:dyDescent="0.3">
      <c r="D50" s="37"/>
      <c r="E50" s="36"/>
      <c r="F50" s="160" t="s">
        <v>13</v>
      </c>
      <c r="G50" s="161"/>
      <c r="H50" s="155">
        <f>IF(H48&gt;I7, H48-I7,0)</f>
        <v>0</v>
      </c>
      <c r="I50" s="157"/>
      <c r="J50" s="155">
        <f>IF(J48&gt;K7, J48-K7,0)</f>
        <v>0</v>
      </c>
      <c r="K50" s="157"/>
      <c r="L50" s="155">
        <f>IF(L48&gt;M7, L48-M7,0)</f>
        <v>0</v>
      </c>
      <c r="M50" s="157"/>
      <c r="N50" s="155">
        <f>IF(N48&gt;O7, N48-O7,0)</f>
        <v>0</v>
      </c>
      <c r="O50" s="157"/>
      <c r="P50" s="155">
        <f>IF(P48&gt;Q7, P48-Q7,0)</f>
        <v>0</v>
      </c>
      <c r="Q50" s="157"/>
      <c r="R50" s="155">
        <f>IF(R48&gt;S7, R48-S7,0)</f>
        <v>0</v>
      </c>
      <c r="S50" s="157"/>
      <c r="T50" s="155">
        <f>IF(T48&gt;U7, T48-U7,0)</f>
        <v>0</v>
      </c>
      <c r="U50" s="156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2:35" s="23" customFormat="1" ht="29.15" customHeight="1" x14ac:dyDescent="0.25">
      <c r="D51" s="37">
        <v>30</v>
      </c>
      <c r="E51" s="36" t="s">
        <v>12</v>
      </c>
      <c r="F51" s="162" t="s">
        <v>11</v>
      </c>
      <c r="G51" s="163"/>
      <c r="H51" s="169">
        <f>ROUND((H8+I8)*(1/2)*0.75,2)</f>
        <v>0</v>
      </c>
      <c r="I51" s="170"/>
      <c r="J51" s="169">
        <f>ROUND((J8+K8)*(1/2)*0.75,2)</f>
        <v>0</v>
      </c>
      <c r="K51" s="170"/>
      <c r="L51" s="169">
        <f>ROUND((L8+M8)*(1/2)*0.75,2)</f>
        <v>0</v>
      </c>
      <c r="M51" s="170"/>
      <c r="N51" s="169">
        <f>ROUND((N8+O8)*(1/2)*0.75,2)</f>
        <v>0</v>
      </c>
      <c r="O51" s="170"/>
      <c r="P51" s="169">
        <f>ROUND((P8+Q8)*(1/2)*0.75,2)</f>
        <v>0</v>
      </c>
      <c r="Q51" s="170"/>
      <c r="R51" s="169">
        <f>ROUND((R8+S8)*(1/2)*0.75,2)</f>
        <v>0</v>
      </c>
      <c r="S51" s="170"/>
      <c r="T51" s="169">
        <f>ROUND((T8+U8)*(1/2)*0.75,2)</f>
        <v>0</v>
      </c>
      <c r="U51" s="17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2:35" s="23" customFormat="1" ht="13" x14ac:dyDescent="0.3">
      <c r="D52" s="37">
        <v>31</v>
      </c>
      <c r="E52" s="36"/>
      <c r="F52" s="153" t="s">
        <v>10</v>
      </c>
      <c r="G52" s="154"/>
      <c r="H52" s="158" t="str">
        <f>IF(I8&gt;=H51,"Yes","No")</f>
        <v>Yes</v>
      </c>
      <c r="I52" s="159"/>
      <c r="J52" s="158" t="str">
        <f>IF(K8&gt;=J51,"Yes","No")</f>
        <v>Yes</v>
      </c>
      <c r="K52" s="159"/>
      <c r="L52" s="158" t="str">
        <f>IF(M8&gt;=L51,"Yes","No")</f>
        <v>Yes</v>
      </c>
      <c r="M52" s="159"/>
      <c r="N52" s="158" t="str">
        <f>IF(O8&gt;=N51,"Yes","No")</f>
        <v>Yes</v>
      </c>
      <c r="O52" s="159"/>
      <c r="P52" s="158" t="str">
        <f>IF(Q8&gt;=P51,"Yes","No")</f>
        <v>Yes</v>
      </c>
      <c r="Q52" s="159"/>
      <c r="R52" s="158" t="str">
        <f>IF(S8&gt;=R51,"Yes","No")</f>
        <v>Yes</v>
      </c>
      <c r="S52" s="159"/>
      <c r="T52" s="158" t="str">
        <f>IF(U8&gt;=T51,"Yes","No")</f>
        <v>Yes</v>
      </c>
      <c r="U52" s="168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2:35" s="23" customFormat="1" ht="29.15" customHeight="1" x14ac:dyDescent="0.3">
      <c r="D53" s="37"/>
      <c r="E53" s="36"/>
      <c r="F53" s="160" t="s">
        <v>9</v>
      </c>
      <c r="G53" s="161"/>
      <c r="H53" s="166">
        <f>IF(H51&gt;I8,H51-I8,0)</f>
        <v>0</v>
      </c>
      <c r="I53" s="188"/>
      <c r="J53" s="166">
        <f>IF(J51&gt;K8,J51-K8,0)</f>
        <v>0</v>
      </c>
      <c r="K53" s="188"/>
      <c r="L53" s="166">
        <f>IF(L51&gt;M8,L51-M8,0)</f>
        <v>0</v>
      </c>
      <c r="M53" s="188"/>
      <c r="N53" s="166">
        <f>IF(N51&gt;O8,N51-O8,0)</f>
        <v>0</v>
      </c>
      <c r="O53" s="188"/>
      <c r="P53" s="166">
        <f>IF(P51&gt;Q8,P51-Q8,0)</f>
        <v>0</v>
      </c>
      <c r="Q53" s="188"/>
      <c r="R53" s="166">
        <f>IF(R51&gt;S8,R51-S8,0)</f>
        <v>0</v>
      </c>
      <c r="S53" s="188"/>
      <c r="T53" s="166">
        <f>IF(T51&gt;U8,T51-U8,0)</f>
        <v>0</v>
      </c>
      <c r="U53" s="167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2:35" ht="13" x14ac:dyDescent="0.3">
      <c r="D54" s="40">
        <v>32</v>
      </c>
      <c r="E54" s="39" t="s">
        <v>8</v>
      </c>
      <c r="F54" s="164" t="s">
        <v>7</v>
      </c>
      <c r="G54" s="165"/>
      <c r="H54" s="189">
        <f>H48+H51+H44</f>
        <v>0</v>
      </c>
      <c r="I54" s="190"/>
      <c r="J54" s="189">
        <f>J48+J51+J44</f>
        <v>0</v>
      </c>
      <c r="K54" s="190"/>
      <c r="L54" s="158">
        <f>L48+L51+L44</f>
        <v>0</v>
      </c>
      <c r="M54" s="159"/>
      <c r="N54" s="158">
        <f>N48+N51+N44</f>
        <v>0</v>
      </c>
      <c r="O54" s="159"/>
      <c r="P54" s="158">
        <f>P48+P51+P44</f>
        <v>0</v>
      </c>
      <c r="Q54" s="159"/>
      <c r="R54" s="158">
        <f>R48+R51+R44</f>
        <v>0</v>
      </c>
      <c r="S54" s="159"/>
      <c r="T54" s="158">
        <f>T48+T51+T44</f>
        <v>0</v>
      </c>
      <c r="U54" s="168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2:35" s="23" customFormat="1" ht="13" x14ac:dyDescent="0.3">
      <c r="B55" s="38"/>
      <c r="C55" s="38"/>
      <c r="D55" s="37">
        <v>33</v>
      </c>
      <c r="E55" s="36"/>
      <c r="F55" s="153" t="s">
        <v>6</v>
      </c>
      <c r="G55" s="154"/>
      <c r="H55" s="205" t="str">
        <f>IF(H29&gt;=H54,"Yes","No")</f>
        <v>Yes</v>
      </c>
      <c r="I55" s="206"/>
      <c r="J55" s="205" t="str">
        <f>IF(J29&gt;=J54,"Yes","No")</f>
        <v>Yes</v>
      </c>
      <c r="K55" s="206"/>
      <c r="L55" s="207" t="str">
        <f>IF(L29&gt;=L54,"Yes","No")</f>
        <v>Yes</v>
      </c>
      <c r="M55" s="208"/>
      <c r="N55" s="207" t="str">
        <f>IF(N29&gt;=N54,"Yes","No")</f>
        <v>Yes</v>
      </c>
      <c r="O55" s="208"/>
      <c r="P55" s="207" t="str">
        <f>IF(P29&gt;=P54,"Yes","No")</f>
        <v>Yes</v>
      </c>
      <c r="Q55" s="208"/>
      <c r="R55" s="207" t="str">
        <f>IF(R29&gt;=R54,"Yes","No")</f>
        <v>Yes</v>
      </c>
      <c r="S55" s="208"/>
      <c r="T55" s="175" t="str">
        <f>IF(T29&gt;=T54,"Yes","No")</f>
        <v>Yes</v>
      </c>
      <c r="U55" s="176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2:35" s="23" customFormat="1" ht="13" x14ac:dyDescent="0.3">
      <c r="D56" s="35"/>
      <c r="E56" s="34"/>
      <c r="F56" s="160" t="s">
        <v>5</v>
      </c>
      <c r="G56" s="161"/>
      <c r="H56" s="209">
        <f>IF(H54&gt;H29,(H54-H29),0)</f>
        <v>0</v>
      </c>
      <c r="I56" s="210"/>
      <c r="J56" s="209">
        <f>IF(J54&gt;J29,(J54-J29),0)</f>
        <v>0</v>
      </c>
      <c r="K56" s="210"/>
      <c r="L56" s="310">
        <f>IF(L54&gt;L29,(L54-L29),0)</f>
        <v>0</v>
      </c>
      <c r="M56" s="312"/>
      <c r="N56" s="310">
        <f>IF(N54&gt;N29,(N54-N29),0)</f>
        <v>0</v>
      </c>
      <c r="O56" s="312"/>
      <c r="P56" s="310">
        <f>IF(P54&gt;P29,(P54-P29),0)</f>
        <v>0</v>
      </c>
      <c r="Q56" s="312"/>
      <c r="R56" s="310">
        <f>IF(R54&gt;R29,(R54-R29),0)</f>
        <v>0</v>
      </c>
      <c r="S56" s="312"/>
      <c r="T56" s="310">
        <f>IF(T54&gt;T29,(T54-T29),0)</f>
        <v>0</v>
      </c>
      <c r="U56" s="311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2:35" s="23" customFormat="1" ht="14.25" customHeight="1" x14ac:dyDescent="0.3">
      <c r="D57" s="33"/>
      <c r="E57" s="32"/>
      <c r="F57" s="31"/>
      <c r="G57" s="30"/>
      <c r="H57" s="29"/>
      <c r="I57" s="28"/>
      <c r="J57" s="29"/>
      <c r="K57" s="28"/>
      <c r="L57" s="26"/>
      <c r="M57" s="27"/>
      <c r="N57" s="26"/>
      <c r="O57" s="27"/>
      <c r="P57" s="26"/>
      <c r="Q57" s="27"/>
      <c r="R57" s="26"/>
      <c r="S57" s="27"/>
      <c r="T57" s="26"/>
      <c r="U57" s="25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2:35" s="17" customFormat="1" ht="14.25" customHeight="1" x14ac:dyDescent="0.35">
      <c r="D58" s="22">
        <v>34</v>
      </c>
      <c r="E58" s="21" t="s">
        <v>4</v>
      </c>
      <c r="F58" s="20" t="s">
        <v>3</v>
      </c>
      <c r="G58" s="19"/>
      <c r="H58" s="171" t="str">
        <f>IF(I8&gt;=H51,IF(I7&gt;=H48,IF(H29&gt;=H54,"In Compliance","Out of Compliance"),"Out of Compliance"),"Out of Compliance")</f>
        <v>In Compliance</v>
      </c>
      <c r="I58" s="172"/>
      <c r="J58" s="171" t="str">
        <f>IF(K8&gt;=J51,IF(K7&gt;=J48,IF(J29&gt;=J54,"In Compliance","Out of Compliance"),"Out of Compliance"),"Out of Compliance")</f>
        <v>In Compliance</v>
      </c>
      <c r="K58" s="172"/>
      <c r="L58" s="171" t="str">
        <f>IF(M8&gt;=L51,IF(M7&gt;=L48,IF(L29&gt;=L54,"In Compliance","Out of Compliance"),"Out of Compliance"),"Out of Compliance")</f>
        <v>In Compliance</v>
      </c>
      <c r="M58" s="172"/>
      <c r="N58" s="171" t="str">
        <f>IF(O8&gt;=N51,IF(O7&gt;=N48,IF(N29&gt;=N54,"In Compliance","Out of Compliance"),"Out of Compliance"),"Out of Compliance")</f>
        <v>In Compliance</v>
      </c>
      <c r="O58" s="172"/>
      <c r="P58" s="171" t="str">
        <f>IF(Q8&gt;=P51,IF(Q7&gt;=P48,IF(P29&gt;=P54,"In Compliance","Out of Compliance"),"Out of Compliance"),"Out of Compliance")</f>
        <v>In Compliance</v>
      </c>
      <c r="Q58" s="172"/>
      <c r="R58" s="171" t="str">
        <f>IF(S8&gt;=R51,IF(S7&gt;=R48,IF(R29&gt;=R54,"In Compliance","Out of Compliance"),"Out of Compliance"),"Out of Compliance")</f>
        <v>In Compliance</v>
      </c>
      <c r="S58" s="172"/>
      <c r="T58" s="171" t="str">
        <f>IF(U8&gt;=T51,IF(U7&gt;=T48,IF(T29&gt;=T54,"In Compliance","Out of Compliance"),"Out of Compliance"),"Out of Compliance")</f>
        <v>In Compliance</v>
      </c>
      <c r="U58" s="173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2:35" s="12" customFormat="1" ht="14.25" customHeight="1" thickBot="1" x14ac:dyDescent="0.45">
      <c r="B59" s="16"/>
      <c r="C59" s="16"/>
      <c r="D59" s="15">
        <v>35</v>
      </c>
      <c r="E59" s="14" t="s">
        <v>2</v>
      </c>
      <c r="F59" s="203" t="s">
        <v>1</v>
      </c>
      <c r="G59" s="204"/>
      <c r="H59" s="150">
        <f>H50+H53+H56</f>
        <v>0</v>
      </c>
      <c r="I59" s="152"/>
      <c r="J59" s="150">
        <f>J50+J53+J56</f>
        <v>0</v>
      </c>
      <c r="K59" s="152"/>
      <c r="L59" s="150">
        <f>L50+L53+L56</f>
        <v>0</v>
      </c>
      <c r="M59" s="152"/>
      <c r="N59" s="150">
        <f>N50+N53+N56</f>
        <v>0</v>
      </c>
      <c r="O59" s="152"/>
      <c r="P59" s="150">
        <f>P50+P53+P56</f>
        <v>0</v>
      </c>
      <c r="Q59" s="152"/>
      <c r="R59" s="150">
        <f>R50+R53+R56</f>
        <v>0</v>
      </c>
      <c r="S59" s="152"/>
      <c r="T59" s="150">
        <f>T50+T53+T56</f>
        <v>0</v>
      </c>
      <c r="U59" s="151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  <row r="60" spans="2:35" ht="14.25" customHeight="1" x14ac:dyDescent="0.25">
      <c r="N60" s="11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35" ht="14.25" customHeight="1" x14ac:dyDescent="0.25">
      <c r="D61" s="187" t="s">
        <v>0</v>
      </c>
      <c r="E61" s="187"/>
      <c r="F61" s="187"/>
      <c r="G61" s="187"/>
      <c r="H61" s="187"/>
      <c r="I61" s="187"/>
      <c r="J61" s="187"/>
    </row>
    <row r="62" spans="2:35" ht="14.25" customHeight="1" x14ac:dyDescent="0.25"/>
    <row r="63" spans="2:35" ht="14.25" customHeight="1" x14ac:dyDescent="0.25"/>
    <row r="64" spans="2:35" ht="14.25" customHeight="1" x14ac:dyDescent="0.25"/>
    <row r="65" spans="4:15" ht="14.25" customHeight="1" x14ac:dyDescent="0.25"/>
    <row r="66" spans="4:15" ht="14.25" customHeight="1" x14ac:dyDescent="0.25"/>
    <row r="67" spans="4:15" ht="14.25" customHeight="1" x14ac:dyDescent="0.25"/>
    <row r="68" spans="4:15" ht="14.25" customHeight="1" x14ac:dyDescent="0.25"/>
    <row r="69" spans="4:15" ht="14.25" customHeight="1" x14ac:dyDescent="0.25"/>
    <row r="70" spans="4:15" ht="14.25" customHeight="1" x14ac:dyDescent="0.25"/>
    <row r="71" spans="4:15" ht="14.25" customHeight="1" x14ac:dyDescent="0.25">
      <c r="L71" s="9"/>
      <c r="M71" s="6"/>
      <c r="N71" s="6"/>
      <c r="O71" s="6"/>
    </row>
    <row r="72" spans="4:15" s="6" customFormat="1" ht="14.25" customHeight="1" x14ac:dyDescent="0.3">
      <c r="D72" s="8"/>
      <c r="E72" s="8"/>
      <c r="L72" s="7"/>
      <c r="M72" s="1"/>
      <c r="N72" s="1"/>
      <c r="O72" s="1"/>
    </row>
    <row r="73" spans="4:15" ht="14.25" customHeight="1" x14ac:dyDescent="0.3">
      <c r="L73" s="5"/>
    </row>
    <row r="74" spans="4:15" ht="14.25" customHeight="1" x14ac:dyDescent="0.25"/>
    <row r="75" spans="4:15" ht="14.25" customHeight="1" x14ac:dyDescent="0.25"/>
    <row r="76" spans="4:15" ht="14.25" customHeight="1" x14ac:dyDescent="0.25">
      <c r="L76" s="4"/>
    </row>
    <row r="77" spans="4:15" ht="14.25" customHeight="1" x14ac:dyDescent="0.25">
      <c r="L77" s="1"/>
    </row>
    <row r="78" spans="4:15" ht="14.25" customHeight="1" x14ac:dyDescent="0.25">
      <c r="L78" s="1"/>
    </row>
    <row r="79" spans="4:15" ht="14.25" customHeight="1" x14ac:dyDescent="0.25">
      <c r="L79" s="1"/>
    </row>
    <row r="80" spans="4:15" x14ac:dyDescent="0.25">
      <c r="L80" s="1"/>
    </row>
    <row r="81" spans="12:14" s="1" customFormat="1" x14ac:dyDescent="0.25"/>
    <row r="82" spans="12:14" s="1" customFormat="1" x14ac:dyDescent="0.25"/>
    <row r="83" spans="12:14" s="1" customFormat="1" x14ac:dyDescent="0.25"/>
    <row r="86" spans="12:14" s="1" customFormat="1" x14ac:dyDescent="0.25">
      <c r="L86" s="2"/>
      <c r="N86" s="4"/>
    </row>
    <row r="87" spans="12:14" s="1" customFormat="1" x14ac:dyDescent="0.25"/>
    <row r="88" spans="12:14" s="1" customFormat="1" x14ac:dyDescent="0.25"/>
    <row r="89" spans="12:14" s="1" customFormat="1" x14ac:dyDescent="0.25"/>
    <row r="90" spans="12:14" s="1" customFormat="1" x14ac:dyDescent="0.25"/>
    <row r="91" spans="12:14" s="1" customFormat="1" x14ac:dyDescent="0.25"/>
    <row r="92" spans="12:14" s="1" customFormat="1" x14ac:dyDescent="0.25"/>
    <row r="93" spans="12:14" s="1" customFormat="1" x14ac:dyDescent="0.25"/>
    <row r="94" spans="12:14" s="1" customFormat="1" x14ac:dyDescent="0.25"/>
    <row r="95" spans="12:14" s="1" customFormat="1" x14ac:dyDescent="0.25"/>
    <row r="96" spans="12:14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9" s="1" customFormat="1" x14ac:dyDescent="0.25"/>
    <row r="130" s="1" customFormat="1" x14ac:dyDescent="0.25"/>
  </sheetData>
  <sheetProtection algorithmName="SHA-512" hashValue="XcBPeD36BeIeU47CV96xIL73SBFCaaJvoxn4wU1zFJysVOf/K5JxeilHhZnhhJzljntbgigjDXfMUVFe1lhidA==" saltValue="IWNwLaV8TekUA+zoEE8+OQ==" spinCount="100000" sheet="1" objects="1" scenarios="1"/>
  <mergeCells count="268">
    <mergeCell ref="D1:U1"/>
    <mergeCell ref="T56:U56"/>
    <mergeCell ref="J56:K56"/>
    <mergeCell ref="L56:M56"/>
    <mergeCell ref="N56:O56"/>
    <mergeCell ref="P56:Q56"/>
    <mergeCell ref="R56:S56"/>
    <mergeCell ref="N55:O55"/>
    <mergeCell ref="J54:K54"/>
    <mergeCell ref="P55:Q55"/>
    <mergeCell ref="R55:S55"/>
    <mergeCell ref="E33:E34"/>
    <mergeCell ref="E35:E36"/>
    <mergeCell ref="E37:E38"/>
    <mergeCell ref="E41:E43"/>
    <mergeCell ref="R51:S51"/>
    <mergeCell ref="N51:O51"/>
    <mergeCell ref="P48:Q48"/>
    <mergeCell ref="E44:E45"/>
    <mergeCell ref="F44:G44"/>
    <mergeCell ref="F8:G8"/>
    <mergeCell ref="N11:O11"/>
    <mergeCell ref="R11:S11"/>
    <mergeCell ref="F7:G7"/>
    <mergeCell ref="F10:G11"/>
    <mergeCell ref="L6:M6"/>
    <mergeCell ref="N6:O6"/>
    <mergeCell ref="H6:I6"/>
    <mergeCell ref="J6:K6"/>
    <mergeCell ref="P11:Q11"/>
    <mergeCell ref="T11:U11"/>
    <mergeCell ref="P6:Q6"/>
    <mergeCell ref="R6:S6"/>
    <mergeCell ref="H11:I11"/>
    <mergeCell ref="J11:K11"/>
    <mergeCell ref="L11:M11"/>
    <mergeCell ref="H35:I36"/>
    <mergeCell ref="J35:K36"/>
    <mergeCell ref="N39:O39"/>
    <mergeCell ref="H37:I38"/>
    <mergeCell ref="J37:K38"/>
    <mergeCell ref="L37:M38"/>
    <mergeCell ref="J40:K40"/>
    <mergeCell ref="J3:K3"/>
    <mergeCell ref="T6:U6"/>
    <mergeCell ref="P51:Q51"/>
    <mergeCell ref="R48:S48"/>
    <mergeCell ref="L53:M53"/>
    <mergeCell ref="N48:O48"/>
    <mergeCell ref="N47:O47"/>
    <mergeCell ref="P50:Q50"/>
    <mergeCell ref="N49:O49"/>
    <mergeCell ref="P49:Q49"/>
    <mergeCell ref="H39:I39"/>
    <mergeCell ref="J39:K39"/>
    <mergeCell ref="L39:M39"/>
    <mergeCell ref="H41:I43"/>
    <mergeCell ref="H40:I40"/>
    <mergeCell ref="F12:G12"/>
    <mergeCell ref="F17:G17"/>
    <mergeCell ref="H25:I25"/>
    <mergeCell ref="H23:I23"/>
    <mergeCell ref="H24:I24"/>
    <mergeCell ref="J47:K47"/>
    <mergeCell ref="L49:M49"/>
    <mergeCell ref="L50:M50"/>
    <mergeCell ref="N50:O50"/>
    <mergeCell ref="J41:K43"/>
    <mergeCell ref="L41:M43"/>
    <mergeCell ref="F43:G43"/>
    <mergeCell ref="F36:G36"/>
    <mergeCell ref="F38:G38"/>
    <mergeCell ref="F37:G37"/>
    <mergeCell ref="F40:G40"/>
    <mergeCell ref="F39:G39"/>
    <mergeCell ref="H27:I27"/>
    <mergeCell ref="N23:O23"/>
    <mergeCell ref="F13:G13"/>
    <mergeCell ref="F15:G15"/>
    <mergeCell ref="F16:G16"/>
    <mergeCell ref="H26:I26"/>
    <mergeCell ref="F21:G21"/>
    <mergeCell ref="F24:G24"/>
    <mergeCell ref="F20:G20"/>
    <mergeCell ref="F23:G23"/>
    <mergeCell ref="F18:G18"/>
    <mergeCell ref="F19:G19"/>
    <mergeCell ref="F14:G14"/>
    <mergeCell ref="L24:M24"/>
    <mergeCell ref="L25:M25"/>
    <mergeCell ref="J24:K24"/>
    <mergeCell ref="F25:G25"/>
    <mergeCell ref="P30:Q30"/>
    <mergeCell ref="P28:Q28"/>
    <mergeCell ref="P27:Q27"/>
    <mergeCell ref="P25:Q25"/>
    <mergeCell ref="P26:Q26"/>
    <mergeCell ref="N29:O29"/>
    <mergeCell ref="P23:Q23"/>
    <mergeCell ref="P29:Q29"/>
    <mergeCell ref="N24:O24"/>
    <mergeCell ref="N28:O28"/>
    <mergeCell ref="N27:O27"/>
    <mergeCell ref="L26:M26"/>
    <mergeCell ref="L29:M29"/>
    <mergeCell ref="J28:K28"/>
    <mergeCell ref="L30:M30"/>
    <mergeCell ref="L31:M31"/>
    <mergeCell ref="N26:O26"/>
    <mergeCell ref="J25:K25"/>
    <mergeCell ref="L23:M23"/>
    <mergeCell ref="N25:O25"/>
    <mergeCell ref="J23:K23"/>
    <mergeCell ref="R23:S23"/>
    <mergeCell ref="R24:S24"/>
    <mergeCell ref="R25:S25"/>
    <mergeCell ref="R26:S26"/>
    <mergeCell ref="T23:U23"/>
    <mergeCell ref="T26:U26"/>
    <mergeCell ref="T29:U29"/>
    <mergeCell ref="T24:U24"/>
    <mergeCell ref="T25:U25"/>
    <mergeCell ref="T27:U27"/>
    <mergeCell ref="T28:U28"/>
    <mergeCell ref="R30:S30"/>
    <mergeCell ref="T30:U30"/>
    <mergeCell ref="H30:I30"/>
    <mergeCell ref="J30:K30"/>
    <mergeCell ref="P24:Q24"/>
    <mergeCell ref="T31:U31"/>
    <mergeCell ref="R31:S31"/>
    <mergeCell ref="P47:Q47"/>
    <mergeCell ref="T33:U34"/>
    <mergeCell ref="P37:Q38"/>
    <mergeCell ref="P41:Q43"/>
    <mergeCell ref="R29:S29"/>
    <mergeCell ref="R27:S27"/>
    <mergeCell ref="R28:S28"/>
    <mergeCell ref="T40:U40"/>
    <mergeCell ref="R44:S45"/>
    <mergeCell ref="T44:U45"/>
    <mergeCell ref="R37:S38"/>
    <mergeCell ref="T37:U38"/>
    <mergeCell ref="R35:S36"/>
    <mergeCell ref="P33:Q34"/>
    <mergeCell ref="L40:M40"/>
    <mergeCell ref="L35:M36"/>
    <mergeCell ref="L33:M34"/>
    <mergeCell ref="D5:D6"/>
    <mergeCell ref="D10:D11"/>
    <mergeCell ref="D33:D34"/>
    <mergeCell ref="D35:D36"/>
    <mergeCell ref="D37:D38"/>
    <mergeCell ref="D41:D43"/>
    <mergeCell ref="N30:O30"/>
    <mergeCell ref="P31:Q31"/>
    <mergeCell ref="N31:O31"/>
    <mergeCell ref="N33:O34"/>
    <mergeCell ref="H31:I31"/>
    <mergeCell ref="H33:I34"/>
    <mergeCell ref="H29:I29"/>
    <mergeCell ref="H28:I28"/>
    <mergeCell ref="P39:Q39"/>
    <mergeCell ref="P35:Q36"/>
    <mergeCell ref="N35:O36"/>
    <mergeCell ref="P40:Q40"/>
    <mergeCell ref="N41:O43"/>
    <mergeCell ref="N40:O40"/>
    <mergeCell ref="N37:O38"/>
    <mergeCell ref="J31:K31"/>
    <mergeCell ref="J33:K34"/>
    <mergeCell ref="L28:M28"/>
    <mergeCell ref="F34:G34"/>
    <mergeCell ref="F26:G26"/>
    <mergeCell ref="F29:G29"/>
    <mergeCell ref="F27:G27"/>
    <mergeCell ref="F30:G30"/>
    <mergeCell ref="F31:G31"/>
    <mergeCell ref="T49:U49"/>
    <mergeCell ref="L47:M47"/>
    <mergeCell ref="J48:K48"/>
    <mergeCell ref="T48:U48"/>
    <mergeCell ref="R33:S34"/>
    <mergeCell ref="T35:U36"/>
    <mergeCell ref="T39:U39"/>
    <mergeCell ref="R39:S39"/>
    <mergeCell ref="P44:Q45"/>
    <mergeCell ref="T47:U47"/>
    <mergeCell ref="R47:S47"/>
    <mergeCell ref="R41:S43"/>
    <mergeCell ref="R40:S40"/>
    <mergeCell ref="T41:U43"/>
    <mergeCell ref="J26:K26"/>
    <mergeCell ref="L27:M27"/>
    <mergeCell ref="J27:K27"/>
    <mergeCell ref="J29:K29"/>
    <mergeCell ref="F42:G42"/>
    <mergeCell ref="F41:G41"/>
    <mergeCell ref="D61:J61"/>
    <mergeCell ref="J49:K49"/>
    <mergeCell ref="J59:K59"/>
    <mergeCell ref="H53:I53"/>
    <mergeCell ref="H54:I54"/>
    <mergeCell ref="D44:D45"/>
    <mergeCell ref="J44:K45"/>
    <mergeCell ref="H44:I45"/>
    <mergeCell ref="H48:I48"/>
    <mergeCell ref="H49:I49"/>
    <mergeCell ref="H50:I50"/>
    <mergeCell ref="H51:I51"/>
    <mergeCell ref="H52:I52"/>
    <mergeCell ref="F59:G59"/>
    <mergeCell ref="J55:K55"/>
    <mergeCell ref="F56:G56"/>
    <mergeCell ref="H55:I55"/>
    <mergeCell ref="H56:I56"/>
    <mergeCell ref="H59:I59"/>
    <mergeCell ref="F48:G48"/>
    <mergeCell ref="F49:G49"/>
    <mergeCell ref="J53:K53"/>
    <mergeCell ref="T51:U51"/>
    <mergeCell ref="L54:M54"/>
    <mergeCell ref="N54:O54"/>
    <mergeCell ref="P54:Q54"/>
    <mergeCell ref="P58:Q58"/>
    <mergeCell ref="T54:U54"/>
    <mergeCell ref="T55:U55"/>
    <mergeCell ref="F45:G45"/>
    <mergeCell ref="H47:I47"/>
    <mergeCell ref="F47:G47"/>
    <mergeCell ref="L55:M55"/>
    <mergeCell ref="L51:M51"/>
    <mergeCell ref="L48:M48"/>
    <mergeCell ref="J52:K52"/>
    <mergeCell ref="J50:K50"/>
    <mergeCell ref="L44:M45"/>
    <mergeCell ref="N53:O53"/>
    <mergeCell ref="P53:Q53"/>
    <mergeCell ref="R53:S53"/>
    <mergeCell ref="L52:M52"/>
    <mergeCell ref="N52:O52"/>
    <mergeCell ref="P52:Q52"/>
    <mergeCell ref="R52:S52"/>
    <mergeCell ref="N44:O45"/>
    <mergeCell ref="T59:U59"/>
    <mergeCell ref="R59:S59"/>
    <mergeCell ref="L59:M59"/>
    <mergeCell ref="N59:O59"/>
    <mergeCell ref="F55:G55"/>
    <mergeCell ref="P59:Q59"/>
    <mergeCell ref="T50:U50"/>
    <mergeCell ref="R50:S50"/>
    <mergeCell ref="R49:S49"/>
    <mergeCell ref="R54:S54"/>
    <mergeCell ref="F50:G50"/>
    <mergeCell ref="F51:G51"/>
    <mergeCell ref="F52:G52"/>
    <mergeCell ref="F53:G53"/>
    <mergeCell ref="F54:G54"/>
    <mergeCell ref="T53:U53"/>
    <mergeCell ref="T52:U52"/>
    <mergeCell ref="J51:K51"/>
    <mergeCell ref="R58:S58"/>
    <mergeCell ref="T58:U58"/>
    <mergeCell ref="H58:I58"/>
    <mergeCell ref="J58:K58"/>
    <mergeCell ref="L58:M58"/>
    <mergeCell ref="N58:O58"/>
  </mergeCells>
  <pageMargins left="0.5" right="0.5" top="0.5" bottom="0.5" header="0.5" footer="0.25"/>
  <pageSetup paperSize="5" scale="46" orientation="landscape" r:id="rId1"/>
  <headerFooter alignWithMargins="0">
    <oddFooter>&amp;LDESE K-12 Formula Worksheet
Form Last Modified 7-17-2008&amp;REstimate Calculated &amp;D</oddFooter>
  </headerFooter>
  <rowBreaks count="2" manualBreakCount="2">
    <brk id="75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Salary Compliance Calculation</vt:lpstr>
      <vt:lpstr>'Salary Compliance Calculation'!Print_Area</vt:lpstr>
      <vt:lpstr>'Salary Compliance Calculation'!Print_Titles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Salary Copliance Worksheet</dc:title>
  <dc:creator>Missouri Department of Elementary and Secondary Education</dc:creator>
  <cp:lastModifiedBy>Herndon, Tabitha</cp:lastModifiedBy>
  <dcterms:created xsi:type="dcterms:W3CDTF">2014-12-31T15:24:12Z</dcterms:created>
  <dcterms:modified xsi:type="dcterms:W3CDTF">2020-05-27T18:29:49Z</dcterms:modified>
</cp:coreProperties>
</file>