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wilmel1\Desktop\"/>
    </mc:Choice>
  </mc:AlternateContent>
  <xr:revisionPtr revIDLastSave="0" documentId="13_ncr:1_{836B4195-D3D9-4CDD-99DB-1240AE7F2450}" xr6:coauthVersionLast="47" xr6:coauthVersionMax="47" xr10:uidLastSave="{00000000-0000-0000-0000-000000000000}"/>
  <bookViews>
    <workbookView xWindow="2040" yWindow="2820" windowWidth="21600" windowHeight="11295" xr2:uid="{00000000-000D-0000-FFFF-FFFF00000000}"/>
  </bookViews>
  <sheets>
    <sheet name="Daytime Rates 2025" sheetId="3" r:id="rId1"/>
    <sheet name="EW Rates 2025" sheetId="5" r:id="rId2"/>
    <sheet name="Breakdown Of Counties " sheetId="6" r:id="rId3"/>
  </sheets>
  <definedNames>
    <definedName name="_xlnm._FilterDatabase" localSheetId="0" hidden="1">'Daytime Rates 2025'!$A$2:$AF$27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3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3" i="3"/>
  <c r="S5" i="5" l="1"/>
  <c r="Y5" i="5" s="1"/>
  <c r="S6" i="5"/>
  <c r="S7" i="5"/>
  <c r="Y7" i="5" s="1"/>
  <c r="S8" i="5"/>
  <c r="Y8" i="5" s="1"/>
  <c r="S9" i="5"/>
  <c r="Y9" i="5" s="1"/>
  <c r="S10" i="5"/>
  <c r="Y10" i="5" s="1"/>
  <c r="S11" i="5"/>
  <c r="Y11" i="5" s="1"/>
  <c r="S12" i="5"/>
  <c r="V12" i="5" s="1"/>
  <c r="S13" i="5"/>
  <c r="Y13" i="5" s="1"/>
  <c r="S14" i="5"/>
  <c r="S15" i="5"/>
  <c r="Y15" i="5" s="1"/>
  <c r="S16" i="5"/>
  <c r="Y16" i="5" s="1"/>
  <c r="S17" i="5"/>
  <c r="Y17" i="5" s="1"/>
  <c r="S18" i="5"/>
  <c r="Y18" i="5" s="1"/>
  <c r="S19" i="5"/>
  <c r="Y19" i="5" s="1"/>
  <c r="S20" i="5"/>
  <c r="S21" i="5"/>
  <c r="Y21" i="5" s="1"/>
  <c r="S22" i="5"/>
  <c r="S23" i="5"/>
  <c r="Y23" i="5" s="1"/>
  <c r="S24" i="5"/>
  <c r="Y24" i="5" s="1"/>
  <c r="S25" i="5"/>
  <c r="Y25" i="5" s="1"/>
  <c r="S26" i="5"/>
  <c r="Y26" i="5" s="1"/>
  <c r="S27" i="5"/>
  <c r="Y27" i="5" s="1"/>
  <c r="S4" i="5"/>
  <c r="Y4" i="5" s="1"/>
  <c r="S3" i="5"/>
  <c r="Y3" i="5" s="1"/>
  <c r="R8" i="5"/>
  <c r="X8" i="5" s="1"/>
  <c r="R9" i="5"/>
  <c r="X9" i="5" s="1"/>
  <c r="R10" i="5"/>
  <c r="R11" i="5"/>
  <c r="X11" i="5" s="1"/>
  <c r="R12" i="5"/>
  <c r="X12" i="5" s="1"/>
  <c r="R13" i="5"/>
  <c r="X13" i="5" s="1"/>
  <c r="R14" i="5"/>
  <c r="X14" i="5" s="1"/>
  <c r="R15" i="5"/>
  <c r="R16" i="5"/>
  <c r="X16" i="5" s="1"/>
  <c r="R17" i="5"/>
  <c r="X17" i="5" s="1"/>
  <c r="R18" i="5"/>
  <c r="R19" i="5"/>
  <c r="X19" i="5" s="1"/>
  <c r="R20" i="5"/>
  <c r="X20" i="5" s="1"/>
  <c r="R21" i="5"/>
  <c r="X21" i="5" s="1"/>
  <c r="R22" i="5"/>
  <c r="X22" i="5" s="1"/>
  <c r="R23" i="5"/>
  <c r="R24" i="5"/>
  <c r="X24" i="5" s="1"/>
  <c r="R25" i="5"/>
  <c r="X25" i="5" s="1"/>
  <c r="R26" i="5"/>
  <c r="R27" i="5"/>
  <c r="X27" i="5" s="1"/>
  <c r="R5" i="5"/>
  <c r="R6" i="5"/>
  <c r="X6" i="5" s="1"/>
  <c r="R7" i="5"/>
  <c r="X7" i="5" s="1"/>
  <c r="R4" i="5"/>
  <c r="X4" i="5" s="1"/>
  <c r="R3" i="5"/>
  <c r="X3" i="5" s="1"/>
  <c r="J4" i="5"/>
  <c r="K4" i="5" s="1"/>
  <c r="J5" i="5"/>
  <c r="J6" i="5"/>
  <c r="P6" i="5" s="1"/>
  <c r="Q6" i="5" s="1"/>
  <c r="J7" i="5"/>
  <c r="K7" i="5" s="1"/>
  <c r="J8" i="5"/>
  <c r="P8" i="5" s="1"/>
  <c r="Q8" i="5" s="1"/>
  <c r="J9" i="5"/>
  <c r="P9" i="5" s="1"/>
  <c r="Q9" i="5" s="1"/>
  <c r="J10" i="5"/>
  <c r="P10" i="5" s="1"/>
  <c r="Q10" i="5" s="1"/>
  <c r="J11" i="5"/>
  <c r="M11" i="5" s="1"/>
  <c r="N11" i="5" s="1"/>
  <c r="J12" i="5"/>
  <c r="M12" i="5" s="1"/>
  <c r="N12" i="5" s="1"/>
  <c r="J13" i="5"/>
  <c r="K13" i="5" s="1"/>
  <c r="J14" i="5"/>
  <c r="P14" i="5" s="1"/>
  <c r="Q14" i="5" s="1"/>
  <c r="J15" i="5"/>
  <c r="K15" i="5" s="1"/>
  <c r="J16" i="5"/>
  <c r="K16" i="5" s="1"/>
  <c r="J17" i="5"/>
  <c r="M17" i="5" s="1"/>
  <c r="N17" i="5" s="1"/>
  <c r="J18" i="5"/>
  <c r="M18" i="5" s="1"/>
  <c r="N18" i="5" s="1"/>
  <c r="J19" i="5"/>
  <c r="M19" i="5" s="1"/>
  <c r="N19" i="5" s="1"/>
  <c r="J20" i="5"/>
  <c r="P20" i="5" s="1"/>
  <c r="Q20" i="5" s="1"/>
  <c r="J21" i="5"/>
  <c r="P21" i="5" s="1"/>
  <c r="Q21" i="5" s="1"/>
  <c r="J22" i="5"/>
  <c r="K22" i="5" s="1"/>
  <c r="J23" i="5"/>
  <c r="M23" i="5" s="1"/>
  <c r="N23" i="5" s="1"/>
  <c r="J24" i="5"/>
  <c r="P24" i="5" s="1"/>
  <c r="Q24" i="5" s="1"/>
  <c r="J25" i="5"/>
  <c r="K25" i="5" s="1"/>
  <c r="J26" i="5"/>
  <c r="P26" i="5" s="1"/>
  <c r="Q26" i="5" s="1"/>
  <c r="J27" i="5"/>
  <c r="P27" i="5" s="1"/>
  <c r="Q27" i="5" s="1"/>
  <c r="J3" i="5"/>
  <c r="P3" i="5" s="1"/>
  <c r="Q3" i="5" s="1"/>
  <c r="I4" i="5"/>
  <c r="O4" i="5" s="1"/>
  <c r="I5" i="5"/>
  <c r="O5" i="5" s="1"/>
  <c r="I6" i="5"/>
  <c r="O6" i="5" s="1"/>
  <c r="I7" i="5"/>
  <c r="O7" i="5" s="1"/>
  <c r="I8" i="5"/>
  <c r="O8" i="5" s="1"/>
  <c r="I9" i="5"/>
  <c r="O9" i="5" s="1"/>
  <c r="I10" i="5"/>
  <c r="L10" i="5" s="1"/>
  <c r="I11" i="5"/>
  <c r="O11" i="5" s="1"/>
  <c r="I12" i="5"/>
  <c r="O12" i="5" s="1"/>
  <c r="I13" i="5"/>
  <c r="L13" i="5" s="1"/>
  <c r="I14" i="5"/>
  <c r="O14" i="5" s="1"/>
  <c r="I15" i="5"/>
  <c r="O15" i="5" s="1"/>
  <c r="I16" i="5"/>
  <c r="O16" i="5" s="1"/>
  <c r="I17" i="5"/>
  <c r="O17" i="5" s="1"/>
  <c r="I18" i="5"/>
  <c r="O18" i="5" s="1"/>
  <c r="I19" i="5"/>
  <c r="O19" i="5" s="1"/>
  <c r="I20" i="5"/>
  <c r="L20" i="5" s="1"/>
  <c r="I21" i="5"/>
  <c r="O21" i="5" s="1"/>
  <c r="I22" i="5"/>
  <c r="L22" i="5" s="1"/>
  <c r="I23" i="5"/>
  <c r="O23" i="5" s="1"/>
  <c r="I24" i="5"/>
  <c r="O24" i="5" s="1"/>
  <c r="I25" i="5"/>
  <c r="O25" i="5" s="1"/>
  <c r="I26" i="5"/>
  <c r="L26" i="5" s="1"/>
  <c r="I27" i="5"/>
  <c r="O27" i="5" s="1"/>
  <c r="I3" i="5"/>
  <c r="C4" i="5"/>
  <c r="E4" i="5" s="1"/>
  <c r="F4" i="5" s="1"/>
  <c r="C5" i="5"/>
  <c r="G5" i="5" s="1"/>
  <c r="H5" i="5" s="1"/>
  <c r="C6" i="5"/>
  <c r="G6" i="5" s="1"/>
  <c r="H6" i="5" s="1"/>
  <c r="C7" i="5"/>
  <c r="G7" i="5" s="1"/>
  <c r="H7" i="5" s="1"/>
  <c r="C8" i="5"/>
  <c r="E8" i="5" s="1"/>
  <c r="F8" i="5" s="1"/>
  <c r="C9" i="5"/>
  <c r="G9" i="5" s="1"/>
  <c r="H9" i="5" s="1"/>
  <c r="C10" i="5"/>
  <c r="E10" i="5" s="1"/>
  <c r="F10" i="5" s="1"/>
  <c r="C11" i="5"/>
  <c r="G11" i="5" s="1"/>
  <c r="H11" i="5" s="1"/>
  <c r="C12" i="5"/>
  <c r="E12" i="5" s="1"/>
  <c r="F12" i="5" s="1"/>
  <c r="C13" i="5"/>
  <c r="G13" i="5" s="1"/>
  <c r="H13" i="5" s="1"/>
  <c r="C14" i="5"/>
  <c r="E14" i="5" s="1"/>
  <c r="F14" i="5" s="1"/>
  <c r="C15" i="5"/>
  <c r="D15" i="5" s="1"/>
  <c r="C16" i="5"/>
  <c r="D16" i="5" s="1"/>
  <c r="C17" i="5"/>
  <c r="G17" i="5" s="1"/>
  <c r="H17" i="5" s="1"/>
  <c r="C18" i="5"/>
  <c r="G18" i="5" s="1"/>
  <c r="H18" i="5" s="1"/>
  <c r="C19" i="5"/>
  <c r="G19" i="5" s="1"/>
  <c r="H19" i="5" s="1"/>
  <c r="C20" i="5"/>
  <c r="D20" i="5" s="1"/>
  <c r="C21" i="5"/>
  <c r="G21" i="5" s="1"/>
  <c r="H21" i="5" s="1"/>
  <c r="C22" i="5"/>
  <c r="G22" i="5" s="1"/>
  <c r="H22" i="5" s="1"/>
  <c r="C23" i="5"/>
  <c r="G23" i="5" s="1"/>
  <c r="H23" i="5" s="1"/>
  <c r="C24" i="5"/>
  <c r="G24" i="5" s="1"/>
  <c r="H24" i="5" s="1"/>
  <c r="C25" i="5"/>
  <c r="D25" i="5" s="1"/>
  <c r="C26" i="5"/>
  <c r="G26" i="5" s="1"/>
  <c r="H26" i="5" s="1"/>
  <c r="C27" i="5"/>
  <c r="G27" i="5" s="1"/>
  <c r="H27" i="5" s="1"/>
  <c r="C3" i="5"/>
  <c r="E3" i="5" s="1"/>
  <c r="F3" i="5" s="1"/>
  <c r="V7" i="5"/>
  <c r="Z7" i="5" s="1"/>
  <c r="T7" i="5"/>
  <c r="V5" i="5"/>
  <c r="Z5" i="5" s="1"/>
  <c r="T5" i="5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3" i="3"/>
  <c r="V27" i="3"/>
  <c r="W27" i="3" s="1"/>
  <c r="U27" i="3"/>
  <c r="T27" i="3"/>
  <c r="P27" i="3"/>
  <c r="Q27" i="3" s="1"/>
  <c r="O27" i="3"/>
  <c r="M27" i="3"/>
  <c r="N27" i="3" s="1"/>
  <c r="L27" i="3"/>
  <c r="K27" i="3"/>
  <c r="V26" i="3"/>
  <c r="Z26" i="3" s="1"/>
  <c r="U26" i="3"/>
  <c r="T26" i="3"/>
  <c r="P26" i="3"/>
  <c r="Q26" i="3" s="1"/>
  <c r="O26" i="3"/>
  <c r="M26" i="3"/>
  <c r="N26" i="3" s="1"/>
  <c r="L26" i="3"/>
  <c r="K26" i="3"/>
  <c r="G26" i="3"/>
  <c r="H26" i="3" s="1"/>
  <c r="V25" i="3"/>
  <c r="W25" i="3" s="1"/>
  <c r="U25" i="3"/>
  <c r="T25" i="3"/>
  <c r="P25" i="3"/>
  <c r="Q25" i="3" s="1"/>
  <c r="O25" i="3"/>
  <c r="M25" i="3"/>
  <c r="N25" i="3" s="1"/>
  <c r="L25" i="3"/>
  <c r="K25" i="3"/>
  <c r="D25" i="3"/>
  <c r="V24" i="3"/>
  <c r="W24" i="3" s="1"/>
  <c r="U24" i="3"/>
  <c r="T24" i="3"/>
  <c r="P24" i="3"/>
  <c r="Q24" i="3" s="1"/>
  <c r="O24" i="3"/>
  <c r="M24" i="3"/>
  <c r="N24" i="3" s="1"/>
  <c r="L24" i="3"/>
  <c r="K24" i="3"/>
  <c r="G24" i="3"/>
  <c r="H24" i="3" s="1"/>
  <c r="V23" i="3"/>
  <c r="W23" i="3" s="1"/>
  <c r="U23" i="3"/>
  <c r="T23" i="3"/>
  <c r="P23" i="3"/>
  <c r="Q23" i="3" s="1"/>
  <c r="O23" i="3"/>
  <c r="M23" i="3"/>
  <c r="N23" i="3" s="1"/>
  <c r="L23" i="3"/>
  <c r="K23" i="3"/>
  <c r="V22" i="3"/>
  <c r="Z22" i="3" s="1"/>
  <c r="U22" i="3"/>
  <c r="T22" i="3"/>
  <c r="P22" i="3"/>
  <c r="Q22" i="3" s="1"/>
  <c r="O22" i="3"/>
  <c r="M22" i="3"/>
  <c r="N22" i="3" s="1"/>
  <c r="L22" i="3"/>
  <c r="K22" i="3"/>
  <c r="D22" i="3"/>
  <c r="G22" i="3"/>
  <c r="H22" i="3" s="1"/>
  <c r="V21" i="3"/>
  <c r="W21" i="3" s="1"/>
  <c r="U21" i="3"/>
  <c r="T21" i="3"/>
  <c r="P21" i="3"/>
  <c r="Q21" i="3" s="1"/>
  <c r="O21" i="3"/>
  <c r="M21" i="3"/>
  <c r="N21" i="3" s="1"/>
  <c r="L21" i="3"/>
  <c r="K21" i="3"/>
  <c r="V20" i="3"/>
  <c r="W20" i="3" s="1"/>
  <c r="U20" i="3"/>
  <c r="T20" i="3"/>
  <c r="P20" i="3"/>
  <c r="Q20" i="3" s="1"/>
  <c r="O20" i="3"/>
  <c r="M20" i="3"/>
  <c r="N20" i="3" s="1"/>
  <c r="L20" i="3"/>
  <c r="K20" i="3"/>
  <c r="D20" i="3"/>
  <c r="V19" i="3"/>
  <c r="U19" i="3"/>
  <c r="T19" i="3"/>
  <c r="P19" i="3"/>
  <c r="Q19" i="3" s="1"/>
  <c r="O19" i="3"/>
  <c r="M19" i="3"/>
  <c r="N19" i="3" s="1"/>
  <c r="L19" i="3"/>
  <c r="K19" i="3"/>
  <c r="V18" i="3"/>
  <c r="Z18" i="3" s="1"/>
  <c r="U18" i="3"/>
  <c r="T18" i="3"/>
  <c r="P18" i="3"/>
  <c r="Q18" i="3" s="1"/>
  <c r="O18" i="3"/>
  <c r="M18" i="3"/>
  <c r="N18" i="3" s="1"/>
  <c r="L18" i="3"/>
  <c r="K18" i="3"/>
  <c r="G18" i="3"/>
  <c r="H18" i="3" s="1"/>
  <c r="V17" i="3"/>
  <c r="W17" i="3" s="1"/>
  <c r="U17" i="3"/>
  <c r="T17" i="3"/>
  <c r="P17" i="3"/>
  <c r="Q17" i="3" s="1"/>
  <c r="O17" i="3"/>
  <c r="M17" i="3"/>
  <c r="N17" i="3" s="1"/>
  <c r="L17" i="3"/>
  <c r="K17" i="3"/>
  <c r="D17" i="3"/>
  <c r="V16" i="3"/>
  <c r="U16" i="3"/>
  <c r="T16" i="3"/>
  <c r="P16" i="3"/>
  <c r="Q16" i="3" s="1"/>
  <c r="O16" i="3"/>
  <c r="M16" i="3"/>
  <c r="N16" i="3" s="1"/>
  <c r="L16" i="3"/>
  <c r="K16" i="3"/>
  <c r="V15" i="3"/>
  <c r="U15" i="3"/>
  <c r="T15" i="3"/>
  <c r="P15" i="3"/>
  <c r="Q15" i="3" s="1"/>
  <c r="O15" i="3"/>
  <c r="M15" i="3"/>
  <c r="N15" i="3" s="1"/>
  <c r="L15" i="3"/>
  <c r="K15" i="3"/>
  <c r="V14" i="3"/>
  <c r="U14" i="3"/>
  <c r="T14" i="3"/>
  <c r="P14" i="3"/>
  <c r="Q14" i="3" s="1"/>
  <c r="O14" i="3"/>
  <c r="M14" i="3"/>
  <c r="N14" i="3" s="1"/>
  <c r="L14" i="3"/>
  <c r="K14" i="3"/>
  <c r="G14" i="3"/>
  <c r="H14" i="3" s="1"/>
  <c r="V13" i="3"/>
  <c r="W13" i="3" s="1"/>
  <c r="U13" i="3"/>
  <c r="T13" i="3"/>
  <c r="P13" i="3"/>
  <c r="Q13" i="3" s="1"/>
  <c r="O13" i="3"/>
  <c r="M13" i="3"/>
  <c r="N13" i="3" s="1"/>
  <c r="L13" i="3"/>
  <c r="K13" i="3"/>
  <c r="V12" i="3"/>
  <c r="Z12" i="3" s="1"/>
  <c r="U12" i="3"/>
  <c r="T12" i="3"/>
  <c r="P12" i="3"/>
  <c r="Q12" i="3" s="1"/>
  <c r="O12" i="3"/>
  <c r="M12" i="3"/>
  <c r="N12" i="3" s="1"/>
  <c r="L12" i="3"/>
  <c r="K12" i="3"/>
  <c r="V11" i="3"/>
  <c r="W11" i="3" s="1"/>
  <c r="U11" i="3"/>
  <c r="T11" i="3"/>
  <c r="P11" i="3"/>
  <c r="Q11" i="3" s="1"/>
  <c r="O11" i="3"/>
  <c r="M11" i="3"/>
  <c r="N11" i="3" s="1"/>
  <c r="L11" i="3"/>
  <c r="K11" i="3"/>
  <c r="D11" i="3"/>
  <c r="V10" i="3"/>
  <c r="Z10" i="3" s="1"/>
  <c r="U10" i="3"/>
  <c r="T10" i="3"/>
  <c r="P10" i="3"/>
  <c r="Q10" i="3" s="1"/>
  <c r="O10" i="3"/>
  <c r="M10" i="3"/>
  <c r="N10" i="3" s="1"/>
  <c r="L10" i="3"/>
  <c r="K10" i="3"/>
  <c r="G10" i="3"/>
  <c r="H10" i="3" s="1"/>
  <c r="V9" i="3"/>
  <c r="W9" i="3" s="1"/>
  <c r="U9" i="3"/>
  <c r="T9" i="3"/>
  <c r="P9" i="3"/>
  <c r="Q9" i="3" s="1"/>
  <c r="O9" i="3"/>
  <c r="M9" i="3"/>
  <c r="N9" i="3" s="1"/>
  <c r="L9" i="3"/>
  <c r="K9" i="3"/>
  <c r="V8" i="3"/>
  <c r="Z8" i="3" s="1"/>
  <c r="U8" i="3"/>
  <c r="T8" i="3"/>
  <c r="P8" i="3"/>
  <c r="Q8" i="3" s="1"/>
  <c r="O8" i="3"/>
  <c r="M8" i="3"/>
  <c r="N8" i="3" s="1"/>
  <c r="L8" i="3"/>
  <c r="K8" i="3"/>
  <c r="V7" i="3"/>
  <c r="W7" i="3" s="1"/>
  <c r="U7" i="3"/>
  <c r="T7" i="3"/>
  <c r="P7" i="3"/>
  <c r="Q7" i="3" s="1"/>
  <c r="O7" i="3"/>
  <c r="M7" i="3"/>
  <c r="N7" i="3" s="1"/>
  <c r="L7" i="3"/>
  <c r="K7" i="3"/>
  <c r="D7" i="3"/>
  <c r="V6" i="3"/>
  <c r="Z6" i="3" s="1"/>
  <c r="U6" i="3"/>
  <c r="T6" i="3"/>
  <c r="P6" i="3"/>
  <c r="Q6" i="3" s="1"/>
  <c r="O6" i="3"/>
  <c r="M6" i="3"/>
  <c r="N6" i="3" s="1"/>
  <c r="L6" i="3"/>
  <c r="K6" i="3"/>
  <c r="G6" i="3"/>
  <c r="H6" i="3" s="1"/>
  <c r="V5" i="3"/>
  <c r="W5" i="3" s="1"/>
  <c r="U5" i="3"/>
  <c r="T5" i="3"/>
  <c r="P5" i="3"/>
  <c r="Q5" i="3" s="1"/>
  <c r="O5" i="3"/>
  <c r="M5" i="3"/>
  <c r="N5" i="3" s="1"/>
  <c r="L5" i="3"/>
  <c r="K5" i="3"/>
  <c r="V4" i="3"/>
  <c r="Z4" i="3" s="1"/>
  <c r="U4" i="3"/>
  <c r="T4" i="3"/>
  <c r="P4" i="3"/>
  <c r="Q4" i="3" s="1"/>
  <c r="O4" i="3"/>
  <c r="M4" i="3"/>
  <c r="N4" i="3" s="1"/>
  <c r="L4" i="3"/>
  <c r="K4" i="3"/>
  <c r="D4" i="3"/>
  <c r="V3" i="3"/>
  <c r="W3" i="3" s="1"/>
  <c r="U3" i="3"/>
  <c r="T3" i="3"/>
  <c r="P3" i="3"/>
  <c r="Q3" i="3" s="1"/>
  <c r="O3" i="3"/>
  <c r="M3" i="3"/>
  <c r="N3" i="3" s="1"/>
  <c r="L3" i="3"/>
  <c r="K3" i="3"/>
  <c r="G3" i="3"/>
  <c r="H3" i="3" s="1"/>
  <c r="P5" i="5" l="1"/>
  <c r="Q5" i="5" s="1"/>
  <c r="K20" i="5"/>
  <c r="T17" i="5"/>
  <c r="V17" i="5"/>
  <c r="Z17" i="5" s="1"/>
  <c r="K8" i="5"/>
  <c r="M8" i="5"/>
  <c r="N8" i="5" s="1"/>
  <c r="M10" i="5"/>
  <c r="N10" i="5" s="1"/>
  <c r="U11" i="5"/>
  <c r="U12" i="5"/>
  <c r="O20" i="5"/>
  <c r="U21" i="5"/>
  <c r="L23" i="5"/>
  <c r="O10" i="5"/>
  <c r="G10" i="5"/>
  <c r="H10" i="5" s="1"/>
  <c r="M22" i="5"/>
  <c r="N22" i="5" s="1"/>
  <c r="P22" i="5"/>
  <c r="Q22" i="5" s="1"/>
  <c r="D10" i="5"/>
  <c r="T21" i="5"/>
  <c r="T8" i="5"/>
  <c r="V8" i="5"/>
  <c r="Z8" i="5" s="1"/>
  <c r="K10" i="5"/>
  <c r="G12" i="5"/>
  <c r="H12" i="5" s="1"/>
  <c r="U25" i="5"/>
  <c r="T9" i="5"/>
  <c r="U13" i="5"/>
  <c r="V9" i="5"/>
  <c r="Z9" i="5" s="1"/>
  <c r="P11" i="5"/>
  <c r="Q11" i="5" s="1"/>
  <c r="D12" i="5"/>
  <c r="V21" i="5"/>
  <c r="Z21" i="5" s="1"/>
  <c r="V23" i="5"/>
  <c r="Z23" i="5" s="1"/>
  <c r="K9" i="5"/>
  <c r="D24" i="5"/>
  <c r="M9" i="5"/>
  <c r="N9" i="5" s="1"/>
  <c r="L11" i="5"/>
  <c r="E24" i="5"/>
  <c r="F24" i="5" s="1"/>
  <c r="U14" i="5"/>
  <c r="U27" i="5"/>
  <c r="L12" i="5"/>
  <c r="G4" i="5"/>
  <c r="H4" i="5" s="1"/>
  <c r="M25" i="5"/>
  <c r="N25" i="5" s="1"/>
  <c r="P25" i="5"/>
  <c r="Q25" i="5" s="1"/>
  <c r="O26" i="5"/>
  <c r="T23" i="5"/>
  <c r="U7" i="5"/>
  <c r="V11" i="5"/>
  <c r="Z11" i="5" s="1"/>
  <c r="K24" i="5"/>
  <c r="T24" i="5"/>
  <c r="V24" i="5"/>
  <c r="Z24" i="5" s="1"/>
  <c r="U9" i="5"/>
  <c r="E20" i="5"/>
  <c r="F20" i="5" s="1"/>
  <c r="G20" i="5"/>
  <c r="H20" i="5" s="1"/>
  <c r="D8" i="5"/>
  <c r="M4" i="5"/>
  <c r="N4" i="5" s="1"/>
  <c r="T15" i="5"/>
  <c r="D18" i="5"/>
  <c r="U4" i="5"/>
  <c r="T13" i="5"/>
  <c r="D21" i="5"/>
  <c r="E16" i="5"/>
  <c r="F16" i="5" s="1"/>
  <c r="G16" i="5"/>
  <c r="H16" i="5" s="1"/>
  <c r="U17" i="5"/>
  <c r="G8" i="5"/>
  <c r="H8" i="5" s="1"/>
  <c r="V15" i="5"/>
  <c r="Z15" i="5" s="1"/>
  <c r="E18" i="5"/>
  <c r="F18" i="5" s="1"/>
  <c r="D26" i="5"/>
  <c r="K6" i="5"/>
  <c r="E26" i="5"/>
  <c r="F26" i="5" s="1"/>
  <c r="M6" i="5"/>
  <c r="N6" i="5" s="1"/>
  <c r="K18" i="5"/>
  <c r="U6" i="5"/>
  <c r="M16" i="5"/>
  <c r="N16" i="5" s="1"/>
  <c r="P18" i="5"/>
  <c r="Q18" i="5" s="1"/>
  <c r="M24" i="5"/>
  <c r="N24" i="5" s="1"/>
  <c r="L7" i="5"/>
  <c r="P12" i="5"/>
  <c r="Q12" i="5" s="1"/>
  <c r="P16" i="5"/>
  <c r="Q16" i="5" s="1"/>
  <c r="L19" i="5"/>
  <c r="G3" i="5"/>
  <c r="H3" i="5" s="1"/>
  <c r="L17" i="5"/>
  <c r="T3" i="5"/>
  <c r="O13" i="5"/>
  <c r="P17" i="5"/>
  <c r="Q17" i="5" s="1"/>
  <c r="U19" i="5"/>
  <c r="K26" i="5"/>
  <c r="E5" i="5"/>
  <c r="F5" i="5" s="1"/>
  <c r="V13" i="5"/>
  <c r="Z13" i="5" s="1"/>
  <c r="M26" i="5"/>
  <c r="N26" i="5" s="1"/>
  <c r="K14" i="5"/>
  <c r="V4" i="5"/>
  <c r="Z4" i="5" s="1"/>
  <c r="K3" i="5"/>
  <c r="M14" i="5"/>
  <c r="N14" i="5" s="1"/>
  <c r="V26" i="5"/>
  <c r="Z26" i="5" s="1"/>
  <c r="M3" i="5"/>
  <c r="N3" i="5" s="1"/>
  <c r="T16" i="5"/>
  <c r="T25" i="5"/>
  <c r="L27" i="5"/>
  <c r="V16" i="5"/>
  <c r="Z16" i="5" s="1"/>
  <c r="L18" i="5"/>
  <c r="U20" i="5"/>
  <c r="L15" i="5"/>
  <c r="K17" i="5"/>
  <c r="V25" i="5"/>
  <c r="Z25" i="5" s="1"/>
  <c r="D4" i="5"/>
  <c r="G14" i="5"/>
  <c r="H14" i="5" s="1"/>
  <c r="D6" i="5"/>
  <c r="D3" i="5"/>
  <c r="D5" i="5"/>
  <c r="E15" i="5"/>
  <c r="F15" i="5" s="1"/>
  <c r="P19" i="5"/>
  <c r="Q19" i="5" s="1"/>
  <c r="L4" i="5"/>
  <c r="E21" i="5"/>
  <c r="F21" i="5" s="1"/>
  <c r="O22" i="5"/>
  <c r="D13" i="5"/>
  <c r="U22" i="5"/>
  <c r="E13" i="5"/>
  <c r="F13" i="5" s="1"/>
  <c r="T18" i="5"/>
  <c r="T4" i="5"/>
  <c r="T10" i="5"/>
  <c r="V18" i="5"/>
  <c r="Z18" i="5" s="1"/>
  <c r="U3" i="5"/>
  <c r="V10" i="5"/>
  <c r="Z10" i="5" s="1"/>
  <c r="M13" i="5"/>
  <c r="N13" i="5" s="1"/>
  <c r="T26" i="5"/>
  <c r="K5" i="5"/>
  <c r="E6" i="5"/>
  <c r="F6" i="5" s="1"/>
  <c r="D7" i="5"/>
  <c r="P13" i="5"/>
  <c r="Q13" i="5" s="1"/>
  <c r="L14" i="5"/>
  <c r="K21" i="5"/>
  <c r="D22" i="5"/>
  <c r="U8" i="5"/>
  <c r="V3" i="5"/>
  <c r="Z3" i="5" s="1"/>
  <c r="P4" i="5"/>
  <c r="Q4" i="5" s="1"/>
  <c r="L5" i="5"/>
  <c r="E7" i="5"/>
  <c r="F7" i="5" s="1"/>
  <c r="T19" i="5"/>
  <c r="M20" i="5"/>
  <c r="N20" i="5" s="1"/>
  <c r="L21" i="5"/>
  <c r="E22" i="5"/>
  <c r="F22" i="5" s="1"/>
  <c r="D23" i="5"/>
  <c r="G15" i="5"/>
  <c r="H15" i="5" s="1"/>
  <c r="M5" i="5"/>
  <c r="N5" i="5" s="1"/>
  <c r="K12" i="5"/>
  <c r="M21" i="5"/>
  <c r="N21" i="5" s="1"/>
  <c r="E23" i="5"/>
  <c r="F23" i="5" s="1"/>
  <c r="L6" i="5"/>
  <c r="U16" i="5"/>
  <c r="V19" i="5"/>
  <c r="Z19" i="5" s="1"/>
  <c r="T27" i="5"/>
  <c r="T11" i="5"/>
  <c r="D14" i="5"/>
  <c r="U24" i="5"/>
  <c r="V27" i="5"/>
  <c r="Z27" i="5" s="1"/>
  <c r="T22" i="5"/>
  <c r="Y22" i="5"/>
  <c r="V14" i="5"/>
  <c r="W14" i="5" s="1"/>
  <c r="Y14" i="5"/>
  <c r="U18" i="5"/>
  <c r="X18" i="5"/>
  <c r="V20" i="5"/>
  <c r="Y20" i="5"/>
  <c r="T12" i="5"/>
  <c r="Y12" i="5"/>
  <c r="Z12" i="5" s="1"/>
  <c r="V6" i="5"/>
  <c r="W6" i="5" s="1"/>
  <c r="Y6" i="5"/>
  <c r="Z6" i="5" s="1"/>
  <c r="U23" i="5"/>
  <c r="X23" i="5"/>
  <c r="U15" i="5"/>
  <c r="X15" i="5"/>
  <c r="U26" i="5"/>
  <c r="X26" i="5"/>
  <c r="U10" i="5"/>
  <c r="X10" i="5"/>
  <c r="U5" i="5"/>
  <c r="X5" i="5"/>
  <c r="T14" i="5"/>
  <c r="T6" i="5"/>
  <c r="E25" i="5"/>
  <c r="F25" i="5" s="1"/>
  <c r="D17" i="5"/>
  <c r="L24" i="5"/>
  <c r="M15" i="5"/>
  <c r="N15" i="5" s="1"/>
  <c r="M7" i="5"/>
  <c r="N7" i="5" s="1"/>
  <c r="D9" i="5"/>
  <c r="L16" i="5"/>
  <c r="E17" i="5"/>
  <c r="F17" i="5" s="1"/>
  <c r="V22" i="5"/>
  <c r="P23" i="5"/>
  <c r="Q23" i="5" s="1"/>
  <c r="G25" i="5"/>
  <c r="H25" i="5" s="1"/>
  <c r="P7" i="5"/>
  <c r="Q7" i="5" s="1"/>
  <c r="L8" i="5"/>
  <c r="E9" i="5"/>
  <c r="F9" i="5" s="1"/>
  <c r="P15" i="5"/>
  <c r="Q15" i="5" s="1"/>
  <c r="K23" i="5"/>
  <c r="T20" i="5"/>
  <c r="K27" i="5"/>
  <c r="K11" i="5"/>
  <c r="K19" i="5"/>
  <c r="M27" i="5"/>
  <c r="N27" i="5" s="1"/>
  <c r="L9" i="5"/>
  <c r="L25" i="5"/>
  <c r="D27" i="5"/>
  <c r="E27" i="5"/>
  <c r="F27" i="5" s="1"/>
  <c r="D11" i="5"/>
  <c r="D19" i="5"/>
  <c r="E11" i="5"/>
  <c r="F11" i="5" s="1"/>
  <c r="E19" i="5"/>
  <c r="F19" i="5" s="1"/>
  <c r="W5" i="5"/>
  <c r="W7" i="5"/>
  <c r="W12" i="5"/>
  <c r="Z20" i="3"/>
  <c r="D8" i="3"/>
  <c r="W10" i="3"/>
  <c r="G19" i="3"/>
  <c r="H19" i="3" s="1"/>
  <c r="D3" i="3"/>
  <c r="D16" i="3"/>
  <c r="Z24" i="3"/>
  <c r="D26" i="3"/>
  <c r="W18" i="3"/>
  <c r="Z21" i="3"/>
  <c r="D18" i="3"/>
  <c r="D12" i="3"/>
  <c r="F7" i="3"/>
  <c r="W6" i="3"/>
  <c r="G15" i="3"/>
  <c r="H15" i="3" s="1"/>
  <c r="W14" i="3"/>
  <c r="Z14" i="3"/>
  <c r="Z3" i="3"/>
  <c r="F18" i="3"/>
  <c r="Z7" i="3"/>
  <c r="Z11" i="3"/>
  <c r="W15" i="3"/>
  <c r="Z15" i="3"/>
  <c r="Z16" i="3"/>
  <c r="W16" i="3"/>
  <c r="G17" i="3"/>
  <c r="H17" i="3" s="1"/>
  <c r="W26" i="3"/>
  <c r="Z25" i="3"/>
  <c r="G20" i="3"/>
  <c r="H20" i="3" s="1"/>
  <c r="F12" i="3"/>
  <c r="F9" i="3"/>
  <c r="F13" i="3"/>
  <c r="F8" i="3"/>
  <c r="F5" i="3"/>
  <c r="F4" i="3"/>
  <c r="D6" i="3"/>
  <c r="G5" i="3"/>
  <c r="H5" i="3" s="1"/>
  <c r="G9" i="3"/>
  <c r="H9" i="3" s="1"/>
  <c r="G13" i="3"/>
  <c r="H13" i="3" s="1"/>
  <c r="W22" i="3"/>
  <c r="F25" i="3"/>
  <c r="D5" i="3"/>
  <c r="D9" i="3"/>
  <c r="D13" i="3"/>
  <c r="Z17" i="3"/>
  <c r="W4" i="3"/>
  <c r="W12" i="3"/>
  <c r="D14" i="3"/>
  <c r="W19" i="3"/>
  <c r="Z19" i="3"/>
  <c r="G4" i="3"/>
  <c r="H4" i="3" s="1"/>
  <c r="G8" i="3"/>
  <c r="H8" i="3" s="1"/>
  <c r="G12" i="3"/>
  <c r="H12" i="3" s="1"/>
  <c r="D15" i="3"/>
  <c r="G16" i="3"/>
  <c r="H16" i="3" s="1"/>
  <c r="D21" i="3"/>
  <c r="G21" i="3"/>
  <c r="H21" i="3" s="1"/>
  <c r="Z5" i="3"/>
  <c r="Z9" i="3"/>
  <c r="Z13" i="3"/>
  <c r="D19" i="3"/>
  <c r="F27" i="3"/>
  <c r="D10" i="3"/>
  <c r="G7" i="3"/>
  <c r="H7" i="3" s="1"/>
  <c r="G11" i="3"/>
  <c r="H11" i="3" s="1"/>
  <c r="F21" i="3"/>
  <c r="W8" i="3"/>
  <c r="F16" i="3"/>
  <c r="D24" i="3"/>
  <c r="G23" i="3"/>
  <c r="H23" i="3" s="1"/>
  <c r="G27" i="3"/>
  <c r="H27" i="3" s="1"/>
  <c r="D23" i="3"/>
  <c r="D27" i="3"/>
  <c r="Z23" i="3"/>
  <c r="Z27" i="3"/>
  <c r="G25" i="3"/>
  <c r="H25" i="3" s="1"/>
  <c r="W17" i="5" l="1"/>
  <c r="W8" i="5"/>
  <c r="W19" i="5"/>
  <c r="W9" i="5"/>
  <c r="W21" i="5"/>
  <c r="W23" i="5"/>
  <c r="W25" i="5"/>
  <c r="W24" i="5"/>
  <c r="W18" i="5"/>
  <c r="W26" i="5"/>
  <c r="W13" i="5"/>
  <c r="W11" i="5"/>
  <c r="W15" i="5"/>
  <c r="W3" i="5"/>
  <c r="W4" i="5"/>
  <c r="Z20" i="5"/>
  <c r="W16" i="5"/>
  <c r="W10" i="5"/>
  <c r="Z22" i="5"/>
  <c r="W27" i="5"/>
  <c r="Z14" i="5"/>
  <c r="W20" i="5"/>
  <c r="W22" i="5"/>
  <c r="F23" i="3"/>
  <c r="F20" i="3"/>
  <c r="F11" i="3"/>
  <c r="F17" i="3"/>
  <c r="F26" i="3"/>
  <c r="F22" i="3"/>
  <c r="F3" i="3"/>
  <c r="F6" i="3"/>
  <c r="F19" i="3"/>
  <c r="F24" i="3"/>
  <c r="F15" i="3"/>
  <c r="F10" i="3"/>
  <c r="F14" i="3"/>
  <c r="L3" i="5" l="1"/>
  <c r="O3" i="5"/>
</calcChain>
</file>

<file path=xl/sharedStrings.xml><?xml version="1.0" encoding="utf-8"?>
<sst xmlns="http://schemas.openxmlformats.org/spreadsheetml/2006/main" count="234" uniqueCount="177">
  <si>
    <t>COUNTY COVERAGE</t>
  </si>
  <si>
    <t>RCAT2</t>
  </si>
  <si>
    <t>Licensed Center</t>
  </si>
  <si>
    <t>Licensed Family Home</t>
  </si>
  <si>
    <t>Group Home</t>
  </si>
  <si>
    <t>Registered Center</t>
  </si>
  <si>
    <t>6 or Fewer</t>
  </si>
  <si>
    <t xml:space="preserve">2025 Infant Toddler Full Time @ 100th Percentile </t>
  </si>
  <si>
    <t xml:space="preserve">2025 Infant Toddler Full Time PS @ 100th Percentile with 25% Enhancement </t>
  </si>
  <si>
    <t>2025 Infant Toddler Half Time @ 100th Percentile</t>
  </si>
  <si>
    <t xml:space="preserve">2025 Infant Toddler PS @ 100th Percentile with 25% Enhancement </t>
  </si>
  <si>
    <t>2025 Infant  Toddler Part Time @ 100th Percentile</t>
  </si>
  <si>
    <t xml:space="preserve">2025 Infant Toddler Part Time PS  @ 100th Percentile with 25% Enhancement </t>
  </si>
  <si>
    <t>2025 Preschool Full Time Rate @ 65th Percentile</t>
  </si>
  <si>
    <t>2025 Preschool PS  Full Time @ Market Rate</t>
  </si>
  <si>
    <t>2025 Preschool PS Full Time @ Market Rate with 25% Enhancement</t>
  </si>
  <si>
    <t>2025 Preschool Half Time Rate @ 65th Percentile</t>
  </si>
  <si>
    <t xml:space="preserve">2025 Preschool PS Half Time @ Market Rate </t>
  </si>
  <si>
    <t>2025 Preschool Part Time Rate @ 65th Percentile</t>
  </si>
  <si>
    <t>2025 Preschool PS Part Time @ Market Rate</t>
  </si>
  <si>
    <t>2025 Preschool PS Part Time @ Market Rate with 25% Enhancement</t>
  </si>
  <si>
    <t>2025 School Age Full Time @ 65th Percentile</t>
  </si>
  <si>
    <t>2025 School Age PS Full Time @ Market Rate</t>
  </si>
  <si>
    <t>2025 School Age PS Full Time @ Market Rate with 25% Enhancement</t>
  </si>
  <si>
    <t>2025 School Age Half Time @ 65th Percentile</t>
  </si>
  <si>
    <t>2025 School Age PS Half Time @ Market Rate</t>
  </si>
  <si>
    <t>2025 School Age PS Half Time @ Market Rate with 25% Enhancement</t>
  </si>
  <si>
    <t>2025 School Age Part Time @ 65th Percentile</t>
  </si>
  <si>
    <t xml:space="preserve">2025 School Age PS Part Time @ Market Rate </t>
  </si>
  <si>
    <t>2025 School Age PS Part Time @ Market Rate with 25% Enhancement</t>
  </si>
  <si>
    <t>2025 Infant Toddler Full Time @ Market Rate</t>
  </si>
  <si>
    <t xml:space="preserve">2025 Infant Toddler Full Time PS @ Market Rate w/25% Enhancement </t>
  </si>
  <si>
    <t xml:space="preserve">2025  Infant Toddler Half Time @ Market Rate </t>
  </si>
  <si>
    <t xml:space="preserve">2025 Infant Toddler PS @ Market Rate w/25% Enhancement </t>
  </si>
  <si>
    <t>2025 Infant  Toddler Part Time @ Market Rate</t>
  </si>
  <si>
    <t xml:space="preserve">2025 Infant Toddler Part Time PS  @ Market Rate w/25% Enhancement </t>
  </si>
  <si>
    <t>2025 Preschool Full Time - 65th Percentile</t>
  </si>
  <si>
    <t>2025 Preschool PS Full Time @ Mareket Rate w/25% Enhancement</t>
  </si>
  <si>
    <t>2025 Preschool Half Time - 65th Percentile</t>
  </si>
  <si>
    <t>2025 Preschool PS Half Time @ Market Rate  w/25% Enhancement</t>
  </si>
  <si>
    <t>2025 Preschool Part Time - 65th Percentile</t>
  </si>
  <si>
    <t>2025 Preschool PS Part Time @ Market Rate w/25% Enhancement</t>
  </si>
  <si>
    <t>2025 School Age Full Time - 65th Percentile</t>
  </si>
  <si>
    <t>2025 School Age PS Full Time @ Market Rate w/25% Enhancement</t>
  </si>
  <si>
    <t>2025 School Age Half Time - 65th Percentile</t>
  </si>
  <si>
    <t>2025 School Age PS Half Time @ Market Rate w/25% Enhancement</t>
  </si>
  <si>
    <t>2025 School Age Part Time - 65th Percentile</t>
  </si>
  <si>
    <t>2025 School Age PS Part Time @ Market Rate w/25% Enhancement</t>
  </si>
  <si>
    <t>2025 Preschool PS Half Time @ Market Rate  with 25% Enhancement</t>
  </si>
  <si>
    <t>St. Charles, St. Louis County, and St. Louis City, Jefferson, Clay, Jackson &amp; Platte, MSA001C1 REGION 1 DENSE URBAN</t>
  </si>
  <si>
    <t>Clay</t>
  </si>
  <si>
    <t>Jackson</t>
  </si>
  <si>
    <t>Platte</t>
  </si>
  <si>
    <t>Bollinger</t>
  </si>
  <si>
    <t>Caldwell</t>
  </si>
  <si>
    <t>Clinton</t>
  </si>
  <si>
    <t>Cooper</t>
  </si>
  <si>
    <t>Franklin</t>
  </si>
  <si>
    <t>Howard</t>
  </si>
  <si>
    <t>Lafayette</t>
  </si>
  <si>
    <t>Lincoln</t>
  </si>
  <si>
    <t>Moniteau</t>
  </si>
  <si>
    <t>Osage</t>
  </si>
  <si>
    <t>Warren</t>
  </si>
  <si>
    <t>Webster</t>
  </si>
  <si>
    <t>Adair</t>
  </si>
  <si>
    <t>Audrain</t>
  </si>
  <si>
    <t>Butler</t>
  </si>
  <si>
    <t>Dunklin</t>
  </si>
  <si>
    <t>Johnson</t>
  </si>
  <si>
    <t>Marion</t>
  </si>
  <si>
    <t>Mississippi</t>
  </si>
  <si>
    <t>Nodaway</t>
  </si>
  <si>
    <t>Pettis</t>
  </si>
  <si>
    <t>Phelps</t>
  </si>
  <si>
    <t>Pulaski</t>
  </si>
  <si>
    <t>Schuyler</t>
  </si>
  <si>
    <t>Scott</t>
  </si>
  <si>
    <t>St Francois</t>
  </si>
  <si>
    <t>Benton</t>
  </si>
  <si>
    <t>Camden</t>
  </si>
  <si>
    <t>Carroll</t>
  </si>
  <si>
    <t>Cedar</t>
  </si>
  <si>
    <t>Chariton</t>
  </si>
  <si>
    <t>Crawford</t>
  </si>
  <si>
    <t>Dent</t>
  </si>
  <si>
    <t>Gasconade</t>
  </si>
  <si>
    <t>Henry</t>
  </si>
  <si>
    <t>Knox</t>
  </si>
  <si>
    <t>Lawrence</t>
  </si>
  <si>
    <t>Linn</t>
  </si>
  <si>
    <t>Livingston</t>
  </si>
  <si>
    <t>Macon</t>
  </si>
  <si>
    <t>Madison</t>
  </si>
  <si>
    <t>McDonald</t>
  </si>
  <si>
    <t>Miller</t>
  </si>
  <si>
    <t>Monroe</t>
  </si>
  <si>
    <t>Morgan</t>
  </si>
  <si>
    <t>New Madrid</t>
  </si>
  <si>
    <t>Oregon</t>
  </si>
  <si>
    <t>Perry</t>
  </si>
  <si>
    <t>Putnam</t>
  </si>
  <si>
    <t>Reynolds</t>
  </si>
  <si>
    <t>Ripley</t>
  </si>
  <si>
    <t>Scotland</t>
  </si>
  <si>
    <t>Texas</t>
  </si>
  <si>
    <t>Washington</t>
  </si>
  <si>
    <t>Boone</t>
  </si>
  <si>
    <t>Buchanan</t>
  </si>
  <si>
    <t>Cape Girardeau</t>
  </si>
  <si>
    <t>Cass</t>
  </si>
  <si>
    <t>Christian</t>
  </si>
  <si>
    <t>Cole</t>
  </si>
  <si>
    <t>Jasper</t>
  </si>
  <si>
    <t>Newton</t>
  </si>
  <si>
    <t>Missouri Child Care Subsidy Program: 2025 Evening/Weekend Rates effective October 1, 2025 to June 30, 2026 (based on the 2024 Market Rate Survey)</t>
  </si>
  <si>
    <t>Missouri Child Care Subsidy Program:  2025 Daytime Rates effective October 1, 2025 to June 30, 2026 (based on the 2024 Market Rate Survey)</t>
  </si>
  <si>
    <t>Metro MSA003N2 REGION 2</t>
  </si>
  <si>
    <t>Urban  MSA005C1 REGION 3</t>
  </si>
  <si>
    <t>Micropolitans MSA008M1  REGION 4</t>
  </si>
  <si>
    <t>Rural Area MSA009R1 REGION 5</t>
  </si>
  <si>
    <t>Metro MSA003N2 REGION  2</t>
  </si>
  <si>
    <t>Pemiscot</t>
  </si>
  <si>
    <t>Montgomery</t>
  </si>
  <si>
    <t>Lewis</t>
  </si>
  <si>
    <t>Maries</t>
  </si>
  <si>
    <t>Mercer</t>
  </si>
  <si>
    <t>Bates</t>
  </si>
  <si>
    <t>Holt</t>
  </si>
  <si>
    <t>Gentry</t>
  </si>
  <si>
    <t>Harrison</t>
  </si>
  <si>
    <t>Hickory</t>
  </si>
  <si>
    <t>Douglas</t>
  </si>
  <si>
    <t>Carter</t>
  </si>
  <si>
    <t>Dekalb</t>
  </si>
  <si>
    <t>Atchison</t>
  </si>
  <si>
    <t>Worth</t>
  </si>
  <si>
    <t>Wright</t>
  </si>
  <si>
    <t>Vernon</t>
  </si>
  <si>
    <t>Sullivan</t>
  </si>
  <si>
    <t>Stone</t>
  </si>
  <si>
    <t>Stoddard</t>
  </si>
  <si>
    <t>Shelby</t>
  </si>
  <si>
    <t>Sainte Genevieve</t>
  </si>
  <si>
    <t>Saline</t>
  </si>
  <si>
    <t>Shannon</t>
  </si>
  <si>
    <t>Dense Urban Grouping 1 :</t>
  </si>
  <si>
    <t xml:space="preserve">Metro Grouping 2: </t>
  </si>
  <si>
    <t>Urban Grouping 3:</t>
  </si>
  <si>
    <t>Micro Grouping 4:</t>
  </si>
  <si>
    <t xml:space="preserve">Rural Grouping 5: </t>
  </si>
  <si>
    <t>Andrew</t>
  </si>
  <si>
    <t>Ozark</t>
  </si>
  <si>
    <t>Ralls</t>
  </si>
  <si>
    <t>Barry</t>
  </si>
  <si>
    <t>Jefferson</t>
  </si>
  <si>
    <t>Randolph</t>
  </si>
  <si>
    <t>Barton</t>
  </si>
  <si>
    <t>Iron</t>
  </si>
  <si>
    <t>Pike</t>
  </si>
  <si>
    <t>St Charles</t>
  </si>
  <si>
    <t>Callaway</t>
  </si>
  <si>
    <t>Howell</t>
  </si>
  <si>
    <t>St Louis</t>
  </si>
  <si>
    <t>Polk</t>
  </si>
  <si>
    <t>St Louis City</t>
  </si>
  <si>
    <t>Greene</t>
  </si>
  <si>
    <t>Laclede</t>
  </si>
  <si>
    <t>Dallas</t>
  </si>
  <si>
    <t>Taney</t>
  </si>
  <si>
    <t>Ray</t>
  </si>
  <si>
    <t>Clark</t>
  </si>
  <si>
    <t>Dade</t>
  </si>
  <si>
    <t>Daviess</t>
  </si>
  <si>
    <t>St Clair</t>
  </si>
  <si>
    <t>Wayne</t>
  </si>
  <si>
    <t>Grundy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</si>
</sst>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004B8D"/>
        <bgColor indexed="64"/>
      </patternFill>
    </fill>
    <fill>
      <patternFill patternType="solid">
        <fgColor rgb="FFD9541E"/>
        <bgColor indexed="64"/>
      </patternFill>
    </fill>
    <fill>
      <patternFill patternType="solid">
        <fgColor rgb="FFAB0635"/>
        <bgColor indexed="64"/>
      </patternFill>
    </fill>
    <fill>
      <patternFill patternType="solid">
        <fgColor rgb="FF9F218B"/>
        <bgColor indexed="64"/>
      </patternFill>
    </fill>
    <fill>
      <patternFill patternType="solid">
        <fgColor rgb="FF9FA617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6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3" xfId="0" applyBorder="1" applyAlignment="1">
      <alignment vertical="top"/>
    </xf>
    <xf numFmtId="44" fontId="0" fillId="0" borderId="0" xfId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44" fontId="0" fillId="0" borderId="0" xfId="1" applyFont="1" applyFill="1" applyBorder="1"/>
    <xf numFmtId="0" fontId="0" fillId="0" borderId="0" xfId="0" applyAlignment="1">
      <alignment wrapText="1"/>
    </xf>
    <xf numFmtId="164" fontId="0" fillId="4" borderId="7" xfId="1" applyNumberFormat="1" applyFont="1" applyFill="1" applyBorder="1" applyAlignment="1">
      <alignment horizontal="center" vertical="top"/>
    </xf>
    <xf numFmtId="164" fontId="0" fillId="9" borderId="7" xfId="1" applyNumberFormat="1" applyFont="1" applyFill="1" applyBorder="1" applyAlignment="1">
      <alignment horizontal="center" vertical="top"/>
    </xf>
    <xf numFmtId="164" fontId="0" fillId="11" borderId="4" xfId="1" applyNumberFormat="1" applyFont="1" applyFill="1" applyBorder="1"/>
    <xf numFmtId="164" fontId="0" fillId="8" borderId="4" xfId="1" applyNumberFormat="1" applyFont="1" applyFill="1" applyBorder="1"/>
    <xf numFmtId="164" fontId="0" fillId="6" borderId="4" xfId="1" applyNumberFormat="1" applyFont="1" applyFill="1" applyBorder="1"/>
    <xf numFmtId="164" fontId="0" fillId="3" borderId="4" xfId="1" applyNumberFormat="1" applyFont="1" applyFill="1" applyBorder="1"/>
    <xf numFmtId="164" fontId="0" fillId="4" borderId="4" xfId="1" applyNumberFormat="1" applyFont="1" applyFill="1" applyBorder="1" applyAlignment="1">
      <alignment horizontal="center" vertical="top"/>
    </xf>
    <xf numFmtId="164" fontId="0" fillId="9" borderId="4" xfId="1" applyNumberFormat="1" applyFont="1" applyFill="1" applyBorder="1" applyAlignment="1">
      <alignment horizontal="center" vertical="top"/>
    </xf>
    <xf numFmtId="164" fontId="0" fillId="4" borderId="10" xfId="1" applyNumberFormat="1" applyFont="1" applyFill="1" applyBorder="1" applyAlignment="1">
      <alignment horizontal="center" vertical="top"/>
    </xf>
    <xf numFmtId="164" fontId="0" fillId="9" borderId="10" xfId="1" applyNumberFormat="1" applyFont="1" applyFill="1" applyBorder="1" applyAlignment="1">
      <alignment horizontal="center" vertical="top"/>
    </xf>
    <xf numFmtId="164" fontId="0" fillId="11" borderId="10" xfId="1" applyNumberFormat="1" applyFont="1" applyFill="1" applyBorder="1"/>
    <xf numFmtId="164" fontId="0" fillId="8" borderId="10" xfId="1" applyNumberFormat="1" applyFont="1" applyFill="1" applyBorder="1"/>
    <xf numFmtId="164" fontId="0" fillId="6" borderId="10" xfId="1" applyNumberFormat="1" applyFont="1" applyFill="1" applyBorder="1"/>
    <xf numFmtId="164" fontId="0" fillId="3" borderId="10" xfId="1" applyNumberFormat="1" applyFont="1" applyFill="1" applyBorder="1"/>
    <xf numFmtId="164" fontId="0" fillId="11" borderId="7" xfId="1" applyNumberFormat="1" applyFont="1" applyFill="1" applyBorder="1"/>
    <xf numFmtId="164" fontId="0" fillId="8" borderId="7" xfId="1" applyNumberFormat="1" applyFont="1" applyFill="1" applyBorder="1"/>
    <xf numFmtId="164" fontId="0" fillId="6" borderId="7" xfId="1" applyNumberFormat="1" applyFont="1" applyFill="1" applyBorder="1"/>
    <xf numFmtId="164" fontId="0" fillId="3" borderId="7" xfId="1" applyNumberFormat="1" applyFont="1" applyFill="1" applyBorder="1"/>
    <xf numFmtId="164" fontId="0" fillId="6" borderId="5" xfId="1" applyNumberFormat="1" applyFont="1" applyFill="1" applyBorder="1"/>
    <xf numFmtId="164" fontId="0" fillId="5" borderId="7" xfId="1" applyNumberFormat="1" applyFont="1" applyFill="1" applyBorder="1"/>
    <xf numFmtId="164" fontId="0" fillId="5" borderId="4" xfId="1" applyNumberFormat="1" applyFont="1" applyFill="1" applyBorder="1"/>
    <xf numFmtId="164" fontId="0" fillId="5" borderId="10" xfId="1" applyNumberFormat="1" applyFont="1" applyFill="1" applyBorder="1"/>
    <xf numFmtId="164" fontId="0" fillId="10" borderId="4" xfId="1" applyNumberFormat="1" applyFont="1" applyFill="1" applyBorder="1" applyAlignment="1">
      <alignment horizontal="center" vertical="top"/>
    </xf>
    <xf numFmtId="164" fontId="0" fillId="10" borderId="7" xfId="1" applyNumberFormat="1" applyFont="1" applyFill="1" applyBorder="1" applyAlignment="1">
      <alignment horizontal="center" vertical="top"/>
    </xf>
    <xf numFmtId="164" fontId="0" fillId="10" borderId="10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164" fontId="0" fillId="7" borderId="8" xfId="1" applyNumberFormat="1" applyFont="1" applyFill="1" applyBorder="1"/>
    <xf numFmtId="164" fontId="0" fillId="7" borderId="9" xfId="1" applyNumberFormat="1" applyFont="1" applyFill="1" applyBorder="1"/>
    <xf numFmtId="164" fontId="0" fillId="7" borderId="11" xfId="1" applyNumberFormat="1" applyFont="1" applyFill="1" applyBorder="1"/>
    <xf numFmtId="164" fontId="0" fillId="7" borderId="7" xfId="1" applyNumberFormat="1" applyFont="1" applyFill="1" applyBorder="1"/>
    <xf numFmtId="0" fontId="2" fillId="5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64" fontId="0" fillId="6" borderId="12" xfId="1" applyNumberFormat="1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12" borderId="4" xfId="1" applyNumberFormat="1" applyFont="1" applyFill="1" applyBorder="1"/>
    <xf numFmtId="164" fontId="0" fillId="12" borderId="10" xfId="1" applyNumberFormat="1" applyFont="1" applyFill="1" applyBorder="1"/>
    <xf numFmtId="164" fontId="0" fillId="12" borderId="7" xfId="1" applyNumberFormat="1" applyFont="1" applyFill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164" fontId="0" fillId="10" borderId="4" xfId="1" applyNumberFormat="1" applyFont="1" applyFill="1" applyBorder="1" applyAlignment="1">
      <alignment horizontal="right" vertical="top"/>
    </xf>
    <xf numFmtId="164" fontId="0" fillId="10" borderId="4" xfId="1" applyNumberFormat="1" applyFont="1" applyFill="1" applyBorder="1" applyAlignment="1">
      <alignment horizontal="right" vertical="center"/>
    </xf>
    <xf numFmtId="164" fontId="0" fillId="10" borderId="7" xfId="1" applyNumberFormat="1" applyFont="1" applyFill="1" applyBorder="1" applyAlignment="1">
      <alignment horizontal="right" vertical="center"/>
    </xf>
    <xf numFmtId="164" fontId="0" fillId="10" borderId="7" xfId="1" applyNumberFormat="1" applyFont="1" applyFill="1" applyBorder="1" applyAlignment="1">
      <alignment horizontal="right" vertical="top"/>
    </xf>
    <xf numFmtId="164" fontId="0" fillId="4" borderId="7" xfId="1" applyNumberFormat="1" applyFont="1" applyFill="1" applyBorder="1" applyAlignment="1">
      <alignment horizontal="right" vertical="top"/>
    </xf>
    <xf numFmtId="164" fontId="0" fillId="9" borderId="7" xfId="1" applyNumberFormat="1" applyFont="1" applyFill="1" applyBorder="1" applyAlignment="1">
      <alignment horizontal="right" vertical="top"/>
    </xf>
    <xf numFmtId="164" fontId="0" fillId="4" borderId="4" xfId="1" applyNumberFormat="1" applyFont="1" applyFill="1" applyBorder="1" applyAlignment="1">
      <alignment horizontal="right" vertical="top"/>
    </xf>
    <xf numFmtId="164" fontId="0" fillId="9" borderId="4" xfId="1" applyNumberFormat="1" applyFont="1" applyFill="1" applyBorder="1" applyAlignment="1">
      <alignment horizontal="right" vertical="top"/>
    </xf>
    <xf numFmtId="164" fontId="0" fillId="10" borderId="10" xfId="1" applyNumberFormat="1" applyFont="1" applyFill="1" applyBorder="1" applyAlignment="1">
      <alignment horizontal="right" vertical="center"/>
    </xf>
    <xf numFmtId="164" fontId="0" fillId="10" borderId="10" xfId="1" applyNumberFormat="1" applyFont="1" applyFill="1" applyBorder="1" applyAlignment="1">
      <alignment horizontal="right" vertical="top"/>
    </xf>
    <xf numFmtId="164" fontId="0" fillId="4" borderId="10" xfId="1" applyNumberFormat="1" applyFont="1" applyFill="1" applyBorder="1" applyAlignment="1">
      <alignment horizontal="right" vertical="top"/>
    </xf>
    <xf numFmtId="164" fontId="0" fillId="9" borderId="10" xfId="1" applyNumberFormat="1" applyFont="1" applyFill="1" applyBorder="1" applyAlignment="1">
      <alignment horizontal="right" vertical="top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164" fontId="0" fillId="12" borderId="5" xfId="1" applyNumberFormat="1" applyFont="1" applyFill="1" applyBorder="1"/>
    <xf numFmtId="164" fontId="0" fillId="18" borderId="7" xfId="1" applyNumberFormat="1" applyFont="1" applyFill="1" applyBorder="1"/>
    <xf numFmtId="164" fontId="0" fillId="18" borderId="4" xfId="1" applyNumberFormat="1" applyFont="1" applyFill="1" applyBorder="1"/>
    <xf numFmtId="164" fontId="0" fillId="18" borderId="10" xfId="1" applyNumberFormat="1" applyFont="1" applyFill="1" applyBorder="1"/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/>
    </xf>
    <xf numFmtId="0" fontId="4" fillId="16" borderId="22" xfId="0" applyFont="1" applyFill="1" applyBorder="1" applyAlignment="1">
      <alignment horizontal="center"/>
    </xf>
    <xf numFmtId="0" fontId="5" fillId="17" borderId="6" xfId="0" applyFont="1" applyFill="1" applyBorder="1" applyAlignment="1">
      <alignment horizontal="center"/>
    </xf>
    <xf numFmtId="0" fontId="5" fillId="17" borderId="23" xfId="0" applyFont="1" applyFill="1" applyBorder="1" applyAlignment="1">
      <alignment horizontal="center"/>
    </xf>
    <xf numFmtId="0" fontId="5" fillId="17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13" borderId="6" xfId="0" applyFont="1" applyFill="1" applyBorder="1" applyAlignment="1">
      <alignment horizontal="center"/>
    </xf>
    <xf numFmtId="0" fontId="4" fillId="13" borderId="22" xfId="0" applyFont="1" applyFill="1" applyBorder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22" xfId="0" applyFont="1" applyFill="1" applyBorder="1" applyAlignment="1">
      <alignment horizontal="center"/>
    </xf>
    <xf numFmtId="0" fontId="4" fillId="15" borderId="6" xfId="0" applyFont="1" applyFill="1" applyBorder="1" applyAlignment="1">
      <alignment horizontal="center"/>
    </xf>
    <xf numFmtId="0" fontId="4" fillId="15" borderId="2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D966"/>
      <color rgb="FFC717BA"/>
      <color rgb="FF9BC2E6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7128-08B2-4D0F-8D44-EB513A00FC53}">
  <dimension ref="A1:Z32"/>
  <sheetViews>
    <sheetView tabSelected="1" zoomScale="84" zoomScaleNormal="84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X10" sqref="X10"/>
    </sheetView>
  </sheetViews>
  <sheetFormatPr defaultRowHeight="15" x14ac:dyDescent="0.25"/>
  <cols>
    <col min="1" max="1" width="25.7109375" customWidth="1"/>
    <col min="2" max="2" width="22.7109375" bestFit="1" customWidth="1"/>
    <col min="3" max="3" width="11.5703125" customWidth="1"/>
    <col min="4" max="4" width="13.28515625" bestFit="1" customWidth="1"/>
    <col min="5" max="5" width="10.140625" customWidth="1"/>
    <col min="6" max="6" width="14.28515625" customWidth="1"/>
    <col min="7" max="7" width="11.28515625" customWidth="1"/>
    <col min="8" max="8" width="13.28515625" bestFit="1" customWidth="1"/>
    <col min="9" max="9" width="10.28515625" bestFit="1" customWidth="1"/>
    <col min="10" max="10" width="11.7109375" bestFit="1" customWidth="1"/>
    <col min="11" max="11" width="13.7109375" bestFit="1" customWidth="1"/>
    <col min="12" max="12" width="14.5703125" bestFit="1" customWidth="1"/>
    <col min="13" max="13" width="9.7109375" bestFit="1" customWidth="1"/>
    <col min="14" max="14" width="15" bestFit="1" customWidth="1"/>
    <col min="15" max="15" width="14.5703125" bestFit="1" customWidth="1"/>
    <col min="16" max="16" width="9.7109375" bestFit="1" customWidth="1"/>
    <col min="17" max="17" width="14.5703125" bestFit="1" customWidth="1"/>
    <col min="18" max="20" width="15.42578125" bestFit="1" customWidth="1"/>
    <col min="21" max="26" width="15.42578125" style="5" bestFit="1" customWidth="1"/>
  </cols>
  <sheetData>
    <row r="1" spans="1:26" s="55" customFormat="1" ht="22.5" customHeight="1" thickBot="1" x14ac:dyDescent="0.3">
      <c r="A1" s="81" t="s">
        <v>116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X1" s="56"/>
      <c r="Y1" s="56"/>
      <c r="Z1" s="56"/>
    </row>
    <row r="2" spans="1:26" s="51" customFormat="1" ht="109.5" customHeight="1" thickBot="1" x14ac:dyDescent="0.3">
      <c r="A2" s="35" t="s">
        <v>0</v>
      </c>
      <c r="B2" s="35" t="s">
        <v>1</v>
      </c>
      <c r="C2" s="47" t="s">
        <v>7</v>
      </c>
      <c r="D2" s="47" t="s">
        <v>8</v>
      </c>
      <c r="E2" s="48" t="s">
        <v>9</v>
      </c>
      <c r="F2" s="48" t="s">
        <v>10</v>
      </c>
      <c r="G2" s="49" t="s">
        <v>11</v>
      </c>
      <c r="H2" s="49" t="s">
        <v>12</v>
      </c>
      <c r="I2" s="40" t="s">
        <v>13</v>
      </c>
      <c r="J2" s="40" t="s">
        <v>14</v>
      </c>
      <c r="K2" s="40" t="s">
        <v>15</v>
      </c>
      <c r="L2" s="41" t="s">
        <v>16</v>
      </c>
      <c r="M2" s="41" t="s">
        <v>17</v>
      </c>
      <c r="N2" s="41" t="s">
        <v>48</v>
      </c>
      <c r="O2" s="42" t="s">
        <v>18</v>
      </c>
      <c r="P2" s="42" t="s">
        <v>19</v>
      </c>
      <c r="Q2" s="42" t="s">
        <v>20</v>
      </c>
      <c r="R2" s="45" t="s">
        <v>21</v>
      </c>
      <c r="S2" s="45" t="s">
        <v>22</v>
      </c>
      <c r="T2" s="45" t="s">
        <v>23</v>
      </c>
      <c r="U2" s="43" t="s">
        <v>24</v>
      </c>
      <c r="V2" s="43" t="s">
        <v>25</v>
      </c>
      <c r="W2" s="43" t="s">
        <v>26</v>
      </c>
      <c r="X2" s="44" t="s">
        <v>27</v>
      </c>
      <c r="Y2" s="44" t="s">
        <v>28</v>
      </c>
      <c r="Z2" s="44" t="s">
        <v>29</v>
      </c>
    </row>
    <row r="3" spans="1:26" ht="15.75" thickBot="1" x14ac:dyDescent="0.3">
      <c r="A3" s="82" t="s">
        <v>49</v>
      </c>
      <c r="B3" s="1" t="s">
        <v>5</v>
      </c>
      <c r="C3" s="59">
        <v>84</v>
      </c>
      <c r="D3" s="60">
        <f t="shared" ref="D3:D27" si="0">(C3*0.25)+C3</f>
        <v>105</v>
      </c>
      <c r="E3" s="61">
        <f t="shared" ref="E3:E27" si="1">C3*0.75</f>
        <v>63</v>
      </c>
      <c r="F3" s="61">
        <f t="shared" ref="F3:F27" si="2">SUM(E3*0.25)+E3</f>
        <v>78.75</v>
      </c>
      <c r="G3" s="62">
        <f t="shared" ref="G3:G27" si="3">C3*0.5</f>
        <v>42</v>
      </c>
      <c r="H3" s="62">
        <f>SUM(G3*0.25)+G3</f>
        <v>52.5</v>
      </c>
      <c r="I3" s="29">
        <v>40.25</v>
      </c>
      <c r="J3" s="29">
        <v>68</v>
      </c>
      <c r="K3" s="29">
        <f t="shared" ref="K3:K27" si="4">(J3*0.25)+J3</f>
        <v>85</v>
      </c>
      <c r="L3" s="24">
        <f t="shared" ref="L3:L27" si="5">I3*0.75</f>
        <v>30.1875</v>
      </c>
      <c r="M3" s="24">
        <f t="shared" ref="M3:M27" si="6">J3*0.75</f>
        <v>51</v>
      </c>
      <c r="N3" s="24">
        <f>(M3*0.25)+M3</f>
        <v>63.75</v>
      </c>
      <c r="O3" s="25">
        <f t="shared" ref="O3:O27" si="7">I3*0.5</f>
        <v>20.125</v>
      </c>
      <c r="P3" s="25">
        <f t="shared" ref="P3:P27" si="8">J3*0.5</f>
        <v>34</v>
      </c>
      <c r="Q3" s="25">
        <f>(P3*0.25)+P3</f>
        <v>42.5</v>
      </c>
      <c r="R3" s="26">
        <v>34.24</v>
      </c>
      <c r="S3" s="26">
        <v>55.43</v>
      </c>
      <c r="T3" s="26">
        <f t="shared" ref="T3:T27" si="9">(S3*0.25)+S3</f>
        <v>69.287499999999994</v>
      </c>
      <c r="U3" s="27">
        <f t="shared" ref="U3:U27" si="10">R3*0.75</f>
        <v>25.68</v>
      </c>
      <c r="V3" s="27">
        <f t="shared" ref="V3:V27" si="11">S3*0.75</f>
        <v>41.572499999999998</v>
      </c>
      <c r="W3" s="27">
        <f t="shared" ref="W3:W27" si="12">(V3*0.25)+V3</f>
        <v>51.965624999999996</v>
      </c>
      <c r="X3" s="39">
        <f t="shared" ref="X3:X27" si="13">R3*0.5</f>
        <v>17.12</v>
      </c>
      <c r="Y3" s="39">
        <f t="shared" ref="Y3:Y27" si="14">S3*0.5</f>
        <v>27.715</v>
      </c>
      <c r="Z3" s="36">
        <f>(Y3*0.25)+Y3</f>
        <v>34.643749999999997</v>
      </c>
    </row>
    <row r="4" spans="1:26" ht="15.75" thickBot="1" x14ac:dyDescent="0.3">
      <c r="A4" s="83"/>
      <c r="B4" s="2" t="s">
        <v>6</v>
      </c>
      <c r="C4" s="58">
        <v>49.66</v>
      </c>
      <c r="D4" s="57">
        <f t="shared" si="0"/>
        <v>62.074999999999996</v>
      </c>
      <c r="E4" s="63">
        <f t="shared" si="1"/>
        <v>37.244999999999997</v>
      </c>
      <c r="F4" s="63">
        <f t="shared" si="2"/>
        <v>46.556249999999999</v>
      </c>
      <c r="G4" s="64">
        <f t="shared" si="3"/>
        <v>24.83</v>
      </c>
      <c r="H4" s="64">
        <f t="shared" ref="H4:H27" si="15">SUM(G4*0.25)+G4</f>
        <v>31.037499999999998</v>
      </c>
      <c r="I4" s="30">
        <v>28</v>
      </c>
      <c r="J4" s="30">
        <v>49</v>
      </c>
      <c r="K4" s="30">
        <f t="shared" si="4"/>
        <v>61.25</v>
      </c>
      <c r="L4" s="12">
        <f t="shared" si="5"/>
        <v>21</v>
      </c>
      <c r="M4" s="12">
        <f t="shared" si="6"/>
        <v>36.75</v>
      </c>
      <c r="N4" s="12">
        <f t="shared" ref="N4:N27" si="16">(M4*0.25)+M4</f>
        <v>45.9375</v>
      </c>
      <c r="O4" s="13">
        <f t="shared" si="7"/>
        <v>14</v>
      </c>
      <c r="P4" s="13">
        <f t="shared" si="8"/>
        <v>24.5</v>
      </c>
      <c r="Q4" s="13">
        <f t="shared" ref="Q4:Q27" si="17">(P4*0.25)+P4</f>
        <v>30.625</v>
      </c>
      <c r="R4" s="52">
        <v>25.45</v>
      </c>
      <c r="S4" s="52">
        <v>35</v>
      </c>
      <c r="T4" s="14">
        <f t="shared" si="9"/>
        <v>43.75</v>
      </c>
      <c r="U4" s="15">
        <f t="shared" si="10"/>
        <v>19.087499999999999</v>
      </c>
      <c r="V4" s="15">
        <f t="shared" si="11"/>
        <v>26.25</v>
      </c>
      <c r="W4" s="15">
        <f t="shared" si="12"/>
        <v>32.8125</v>
      </c>
      <c r="X4" s="39">
        <f t="shared" si="13"/>
        <v>12.725</v>
      </c>
      <c r="Y4" s="39">
        <f t="shared" si="14"/>
        <v>17.5</v>
      </c>
      <c r="Z4" s="37">
        <f t="shared" ref="Z4:Z27" si="18">(Y4*0.25)+Y4</f>
        <v>21.875</v>
      </c>
    </row>
    <row r="5" spans="1:26" ht="15.75" thickBot="1" x14ac:dyDescent="0.3">
      <c r="A5" s="83"/>
      <c r="B5" s="2" t="s">
        <v>2</v>
      </c>
      <c r="C5" s="58">
        <v>96</v>
      </c>
      <c r="D5" s="57">
        <f t="shared" si="0"/>
        <v>120</v>
      </c>
      <c r="E5" s="63">
        <f t="shared" si="1"/>
        <v>72</v>
      </c>
      <c r="F5" s="63">
        <f t="shared" si="2"/>
        <v>90</v>
      </c>
      <c r="G5" s="64">
        <f t="shared" si="3"/>
        <v>48</v>
      </c>
      <c r="H5" s="64">
        <f t="shared" si="15"/>
        <v>60</v>
      </c>
      <c r="I5" s="30">
        <v>50</v>
      </c>
      <c r="J5" s="30">
        <v>71.569999999999993</v>
      </c>
      <c r="K5" s="30">
        <f t="shared" si="4"/>
        <v>89.462499999999991</v>
      </c>
      <c r="L5" s="12">
        <f t="shared" si="5"/>
        <v>37.5</v>
      </c>
      <c r="M5" s="12">
        <f t="shared" si="6"/>
        <v>53.677499999999995</v>
      </c>
      <c r="N5" s="12">
        <f t="shared" si="16"/>
        <v>67.096874999999997</v>
      </c>
      <c r="O5" s="13">
        <f t="shared" si="7"/>
        <v>25</v>
      </c>
      <c r="P5" s="13">
        <f t="shared" si="8"/>
        <v>35.784999999999997</v>
      </c>
      <c r="Q5" s="13">
        <f t="shared" si="17"/>
        <v>44.731249999999996</v>
      </c>
      <c r="R5" s="52">
        <v>36</v>
      </c>
      <c r="S5" s="52">
        <v>55</v>
      </c>
      <c r="T5" s="14">
        <f t="shared" si="9"/>
        <v>68.75</v>
      </c>
      <c r="U5" s="15">
        <f t="shared" si="10"/>
        <v>27</v>
      </c>
      <c r="V5" s="15">
        <f t="shared" si="11"/>
        <v>41.25</v>
      </c>
      <c r="W5" s="15">
        <f t="shared" si="12"/>
        <v>51.5625</v>
      </c>
      <c r="X5" s="39">
        <f t="shared" si="13"/>
        <v>18</v>
      </c>
      <c r="Y5" s="39">
        <f t="shared" si="14"/>
        <v>27.5</v>
      </c>
      <c r="Z5" s="37">
        <f t="shared" si="18"/>
        <v>34.375</v>
      </c>
    </row>
    <row r="6" spans="1:26" ht="15.75" thickBot="1" x14ac:dyDescent="0.3">
      <c r="A6" s="83"/>
      <c r="B6" s="2" t="s">
        <v>3</v>
      </c>
      <c r="C6" s="58">
        <v>70.91</v>
      </c>
      <c r="D6" s="57">
        <f t="shared" si="0"/>
        <v>88.637499999999989</v>
      </c>
      <c r="E6" s="63">
        <f t="shared" si="1"/>
        <v>53.182499999999997</v>
      </c>
      <c r="F6" s="63">
        <f t="shared" si="2"/>
        <v>66.478124999999991</v>
      </c>
      <c r="G6" s="64">
        <f t="shared" si="3"/>
        <v>35.454999999999998</v>
      </c>
      <c r="H6" s="64">
        <f t="shared" si="15"/>
        <v>44.318749999999994</v>
      </c>
      <c r="I6" s="30">
        <v>40</v>
      </c>
      <c r="J6" s="30">
        <v>70</v>
      </c>
      <c r="K6" s="30">
        <f t="shared" si="4"/>
        <v>87.5</v>
      </c>
      <c r="L6" s="12">
        <f t="shared" si="5"/>
        <v>30</v>
      </c>
      <c r="M6" s="12">
        <f t="shared" si="6"/>
        <v>52.5</v>
      </c>
      <c r="N6" s="12">
        <f t="shared" si="16"/>
        <v>65.625</v>
      </c>
      <c r="O6" s="13">
        <f t="shared" si="7"/>
        <v>20</v>
      </c>
      <c r="P6" s="13">
        <f t="shared" si="8"/>
        <v>35</v>
      </c>
      <c r="Q6" s="13">
        <f t="shared" si="17"/>
        <v>43.75</v>
      </c>
      <c r="R6" s="52">
        <v>36.5</v>
      </c>
      <c r="S6" s="52">
        <v>50</v>
      </c>
      <c r="T6" s="14">
        <f t="shared" si="9"/>
        <v>62.5</v>
      </c>
      <c r="U6" s="15">
        <f t="shared" si="10"/>
        <v>27.375</v>
      </c>
      <c r="V6" s="15">
        <f t="shared" si="11"/>
        <v>37.5</v>
      </c>
      <c r="W6" s="15">
        <f t="shared" si="12"/>
        <v>46.875</v>
      </c>
      <c r="X6" s="39">
        <f t="shared" si="13"/>
        <v>18.25</v>
      </c>
      <c r="Y6" s="39">
        <f t="shared" si="14"/>
        <v>25</v>
      </c>
      <c r="Z6" s="37">
        <f t="shared" si="18"/>
        <v>31.25</v>
      </c>
    </row>
    <row r="7" spans="1:26" ht="15.75" thickBot="1" x14ac:dyDescent="0.3">
      <c r="A7" s="84"/>
      <c r="B7" s="3" t="s">
        <v>4</v>
      </c>
      <c r="C7" s="65">
        <v>72</v>
      </c>
      <c r="D7" s="66">
        <f t="shared" si="0"/>
        <v>90</v>
      </c>
      <c r="E7" s="67">
        <f t="shared" si="1"/>
        <v>54</v>
      </c>
      <c r="F7" s="67">
        <f t="shared" si="2"/>
        <v>67.5</v>
      </c>
      <c r="G7" s="68">
        <f t="shared" si="3"/>
        <v>36</v>
      </c>
      <c r="H7" s="68">
        <f t="shared" si="15"/>
        <v>45</v>
      </c>
      <c r="I7" s="31">
        <v>50</v>
      </c>
      <c r="J7" s="31">
        <v>66</v>
      </c>
      <c r="K7" s="31">
        <f t="shared" si="4"/>
        <v>82.5</v>
      </c>
      <c r="L7" s="20">
        <f t="shared" si="5"/>
        <v>37.5</v>
      </c>
      <c r="M7" s="20">
        <f t="shared" si="6"/>
        <v>49.5</v>
      </c>
      <c r="N7" s="20">
        <f t="shared" si="16"/>
        <v>61.875</v>
      </c>
      <c r="O7" s="21">
        <f t="shared" si="7"/>
        <v>25</v>
      </c>
      <c r="P7" s="21">
        <f t="shared" si="8"/>
        <v>33</v>
      </c>
      <c r="Q7" s="21">
        <f t="shared" si="17"/>
        <v>41.25</v>
      </c>
      <c r="R7" s="53">
        <v>40</v>
      </c>
      <c r="S7" s="53">
        <v>38</v>
      </c>
      <c r="T7" s="22">
        <f t="shared" si="9"/>
        <v>47.5</v>
      </c>
      <c r="U7" s="23">
        <f t="shared" si="10"/>
        <v>30</v>
      </c>
      <c r="V7" s="23">
        <f t="shared" si="11"/>
        <v>28.5</v>
      </c>
      <c r="W7" s="23">
        <f t="shared" si="12"/>
        <v>35.625</v>
      </c>
      <c r="X7" s="39">
        <f t="shared" si="13"/>
        <v>20</v>
      </c>
      <c r="Y7" s="39">
        <f t="shared" si="14"/>
        <v>19</v>
      </c>
      <c r="Z7" s="38">
        <f t="shared" si="18"/>
        <v>23.75</v>
      </c>
    </row>
    <row r="8" spans="1:26" ht="15" customHeight="1" thickBot="1" x14ac:dyDescent="0.3">
      <c r="A8" s="85" t="s">
        <v>117</v>
      </c>
      <c r="B8" s="4" t="s">
        <v>5</v>
      </c>
      <c r="C8" s="59">
        <v>70</v>
      </c>
      <c r="D8" s="60">
        <f t="shared" si="0"/>
        <v>87.5</v>
      </c>
      <c r="E8" s="61">
        <f t="shared" si="1"/>
        <v>52.5</v>
      </c>
      <c r="F8" s="61">
        <f t="shared" si="2"/>
        <v>65.625</v>
      </c>
      <c r="G8" s="62">
        <f t="shared" si="3"/>
        <v>35</v>
      </c>
      <c r="H8" s="62">
        <f t="shared" si="15"/>
        <v>43.75</v>
      </c>
      <c r="I8" s="29">
        <v>30.27</v>
      </c>
      <c r="J8" s="29">
        <v>53</v>
      </c>
      <c r="K8" s="29">
        <f t="shared" si="4"/>
        <v>66.25</v>
      </c>
      <c r="L8" s="24">
        <f t="shared" si="5"/>
        <v>22.702500000000001</v>
      </c>
      <c r="M8" s="24">
        <f t="shared" si="6"/>
        <v>39.75</v>
      </c>
      <c r="N8" s="24">
        <f t="shared" si="16"/>
        <v>49.6875</v>
      </c>
      <c r="O8" s="25">
        <f t="shared" si="7"/>
        <v>15.135</v>
      </c>
      <c r="P8" s="25">
        <f t="shared" si="8"/>
        <v>26.5</v>
      </c>
      <c r="Q8" s="25">
        <f t="shared" si="17"/>
        <v>33.125</v>
      </c>
      <c r="R8" s="54">
        <v>26</v>
      </c>
      <c r="S8" s="54">
        <v>40</v>
      </c>
      <c r="T8" s="26">
        <f t="shared" si="9"/>
        <v>50</v>
      </c>
      <c r="U8" s="27">
        <f t="shared" si="10"/>
        <v>19.5</v>
      </c>
      <c r="V8" s="27">
        <f t="shared" si="11"/>
        <v>30</v>
      </c>
      <c r="W8" s="27">
        <f t="shared" si="12"/>
        <v>37.5</v>
      </c>
      <c r="X8" s="39">
        <f t="shared" si="13"/>
        <v>13</v>
      </c>
      <c r="Y8" s="39">
        <f t="shared" si="14"/>
        <v>20</v>
      </c>
      <c r="Z8" s="36">
        <f t="shared" si="18"/>
        <v>25</v>
      </c>
    </row>
    <row r="9" spans="1:26" ht="15.75" thickBot="1" x14ac:dyDescent="0.3">
      <c r="A9" s="86"/>
      <c r="B9" s="2" t="s">
        <v>6</v>
      </c>
      <c r="C9" s="58">
        <v>41.36</v>
      </c>
      <c r="D9" s="57">
        <f t="shared" si="0"/>
        <v>51.7</v>
      </c>
      <c r="E9" s="63">
        <f t="shared" si="1"/>
        <v>31.02</v>
      </c>
      <c r="F9" s="63">
        <f t="shared" si="2"/>
        <v>38.774999999999999</v>
      </c>
      <c r="G9" s="64">
        <f t="shared" si="3"/>
        <v>20.68</v>
      </c>
      <c r="H9" s="64">
        <f t="shared" si="15"/>
        <v>25.85</v>
      </c>
      <c r="I9" s="30">
        <v>21</v>
      </c>
      <c r="J9" s="30">
        <v>24.5</v>
      </c>
      <c r="K9" s="30">
        <f t="shared" si="4"/>
        <v>30.625</v>
      </c>
      <c r="L9" s="12">
        <f t="shared" si="5"/>
        <v>15.75</v>
      </c>
      <c r="M9" s="12">
        <f t="shared" si="6"/>
        <v>18.375</v>
      </c>
      <c r="N9" s="12">
        <f t="shared" si="16"/>
        <v>22.96875</v>
      </c>
      <c r="O9" s="13">
        <f t="shared" si="7"/>
        <v>10.5</v>
      </c>
      <c r="P9" s="13">
        <f t="shared" si="8"/>
        <v>12.25</v>
      </c>
      <c r="Q9" s="13">
        <f t="shared" si="17"/>
        <v>15.3125</v>
      </c>
      <c r="R9" s="52">
        <v>20.2</v>
      </c>
      <c r="S9" s="52">
        <v>24.5</v>
      </c>
      <c r="T9" s="14">
        <f t="shared" si="9"/>
        <v>30.625</v>
      </c>
      <c r="U9" s="15">
        <f t="shared" si="10"/>
        <v>15.149999999999999</v>
      </c>
      <c r="V9" s="15">
        <f t="shared" si="11"/>
        <v>18.375</v>
      </c>
      <c r="W9" s="15">
        <f t="shared" si="12"/>
        <v>22.96875</v>
      </c>
      <c r="X9" s="39">
        <f t="shared" si="13"/>
        <v>10.1</v>
      </c>
      <c r="Y9" s="39">
        <f t="shared" si="14"/>
        <v>12.25</v>
      </c>
      <c r="Z9" s="37">
        <f t="shared" si="18"/>
        <v>15.3125</v>
      </c>
    </row>
    <row r="10" spans="1:26" ht="15.75" thickBot="1" x14ac:dyDescent="0.3">
      <c r="A10" s="86"/>
      <c r="B10" s="2" t="s">
        <v>2</v>
      </c>
      <c r="C10" s="58">
        <v>71.599999999999994</v>
      </c>
      <c r="D10" s="57">
        <f t="shared" si="0"/>
        <v>89.5</v>
      </c>
      <c r="E10" s="63">
        <f t="shared" si="1"/>
        <v>53.699999999999996</v>
      </c>
      <c r="F10" s="63">
        <f t="shared" si="2"/>
        <v>67.125</v>
      </c>
      <c r="G10" s="64">
        <f t="shared" si="3"/>
        <v>35.799999999999997</v>
      </c>
      <c r="H10" s="64">
        <f t="shared" si="15"/>
        <v>44.75</v>
      </c>
      <c r="I10" s="30">
        <v>37</v>
      </c>
      <c r="J10" s="30">
        <v>64.66</v>
      </c>
      <c r="K10" s="30">
        <f t="shared" si="4"/>
        <v>80.824999999999989</v>
      </c>
      <c r="L10" s="12">
        <f t="shared" si="5"/>
        <v>27.75</v>
      </c>
      <c r="M10" s="12">
        <f t="shared" si="6"/>
        <v>48.494999999999997</v>
      </c>
      <c r="N10" s="12">
        <f t="shared" si="16"/>
        <v>60.618749999999999</v>
      </c>
      <c r="O10" s="13">
        <f t="shared" si="7"/>
        <v>18.5</v>
      </c>
      <c r="P10" s="13">
        <f t="shared" si="8"/>
        <v>32.33</v>
      </c>
      <c r="Q10" s="13">
        <f t="shared" si="17"/>
        <v>40.412499999999994</v>
      </c>
      <c r="R10" s="54">
        <v>34</v>
      </c>
      <c r="S10" s="52">
        <v>46.18</v>
      </c>
      <c r="T10" s="14">
        <f t="shared" si="9"/>
        <v>57.725000000000001</v>
      </c>
      <c r="U10" s="15">
        <f t="shared" si="10"/>
        <v>25.5</v>
      </c>
      <c r="V10" s="15">
        <f t="shared" si="11"/>
        <v>34.634999999999998</v>
      </c>
      <c r="W10" s="15">
        <f t="shared" si="12"/>
        <v>43.293749999999996</v>
      </c>
      <c r="X10" s="39">
        <f t="shared" si="13"/>
        <v>17</v>
      </c>
      <c r="Y10" s="39">
        <f t="shared" si="14"/>
        <v>23.09</v>
      </c>
      <c r="Z10" s="37">
        <f t="shared" si="18"/>
        <v>28.862500000000001</v>
      </c>
    </row>
    <row r="11" spans="1:26" ht="15.75" thickBot="1" x14ac:dyDescent="0.3">
      <c r="A11" s="86"/>
      <c r="B11" s="2" t="s">
        <v>3</v>
      </c>
      <c r="C11" s="58">
        <v>59.09</v>
      </c>
      <c r="D11" s="57">
        <f t="shared" si="0"/>
        <v>73.862500000000011</v>
      </c>
      <c r="E11" s="63">
        <f t="shared" si="1"/>
        <v>44.317500000000003</v>
      </c>
      <c r="F11" s="63">
        <f t="shared" si="2"/>
        <v>55.396875000000001</v>
      </c>
      <c r="G11" s="64">
        <f t="shared" si="3"/>
        <v>29.545000000000002</v>
      </c>
      <c r="H11" s="64">
        <f t="shared" si="15"/>
        <v>36.931250000000006</v>
      </c>
      <c r="I11" s="30">
        <v>30</v>
      </c>
      <c r="J11" s="30">
        <v>35</v>
      </c>
      <c r="K11" s="30">
        <f t="shared" si="4"/>
        <v>43.75</v>
      </c>
      <c r="L11" s="12">
        <f t="shared" si="5"/>
        <v>22.5</v>
      </c>
      <c r="M11" s="12">
        <f t="shared" si="6"/>
        <v>26.25</v>
      </c>
      <c r="N11" s="12">
        <f t="shared" si="16"/>
        <v>32.8125</v>
      </c>
      <c r="O11" s="13">
        <f t="shared" si="7"/>
        <v>15</v>
      </c>
      <c r="P11" s="13">
        <f t="shared" si="8"/>
        <v>17.5</v>
      </c>
      <c r="Q11" s="13">
        <f t="shared" si="17"/>
        <v>21.875</v>
      </c>
      <c r="R11" s="52">
        <v>28.75</v>
      </c>
      <c r="S11" s="52">
        <v>35</v>
      </c>
      <c r="T11" s="14">
        <f t="shared" si="9"/>
        <v>43.75</v>
      </c>
      <c r="U11" s="15">
        <f t="shared" si="10"/>
        <v>21.5625</v>
      </c>
      <c r="V11" s="15">
        <f t="shared" si="11"/>
        <v>26.25</v>
      </c>
      <c r="W11" s="15">
        <f t="shared" si="12"/>
        <v>32.8125</v>
      </c>
      <c r="X11" s="39">
        <f t="shared" si="13"/>
        <v>14.375</v>
      </c>
      <c r="Y11" s="39">
        <f t="shared" si="14"/>
        <v>17.5</v>
      </c>
      <c r="Z11" s="37">
        <f t="shared" si="18"/>
        <v>21.875</v>
      </c>
    </row>
    <row r="12" spans="1:26" ht="15.75" thickBot="1" x14ac:dyDescent="0.3">
      <c r="A12" s="86"/>
      <c r="B12" s="3" t="s">
        <v>4</v>
      </c>
      <c r="C12" s="65">
        <v>59.09</v>
      </c>
      <c r="D12" s="66">
        <f t="shared" si="0"/>
        <v>73.862500000000011</v>
      </c>
      <c r="E12" s="67">
        <f t="shared" si="1"/>
        <v>44.317500000000003</v>
      </c>
      <c r="F12" s="67">
        <f t="shared" si="2"/>
        <v>55.396875000000001</v>
      </c>
      <c r="G12" s="68">
        <f t="shared" si="3"/>
        <v>29.545000000000002</v>
      </c>
      <c r="H12" s="68">
        <f t="shared" si="15"/>
        <v>36.931250000000006</v>
      </c>
      <c r="I12" s="31">
        <v>27.6</v>
      </c>
      <c r="J12" s="31">
        <v>66</v>
      </c>
      <c r="K12" s="31">
        <f t="shared" si="4"/>
        <v>82.5</v>
      </c>
      <c r="L12" s="20">
        <f t="shared" si="5"/>
        <v>20.700000000000003</v>
      </c>
      <c r="M12" s="20">
        <f t="shared" si="6"/>
        <v>49.5</v>
      </c>
      <c r="N12" s="20">
        <f t="shared" si="16"/>
        <v>61.875</v>
      </c>
      <c r="O12" s="21">
        <f t="shared" si="7"/>
        <v>13.8</v>
      </c>
      <c r="P12" s="21">
        <f t="shared" si="8"/>
        <v>33</v>
      </c>
      <c r="Q12" s="21">
        <f t="shared" si="17"/>
        <v>41.25</v>
      </c>
      <c r="R12" s="53">
        <v>25</v>
      </c>
      <c r="S12" s="53">
        <v>45</v>
      </c>
      <c r="T12" s="22">
        <f t="shared" si="9"/>
        <v>56.25</v>
      </c>
      <c r="U12" s="23">
        <f t="shared" si="10"/>
        <v>18.75</v>
      </c>
      <c r="V12" s="23">
        <f t="shared" si="11"/>
        <v>33.75</v>
      </c>
      <c r="W12" s="23">
        <f t="shared" si="12"/>
        <v>42.1875</v>
      </c>
      <c r="X12" s="39">
        <f t="shared" si="13"/>
        <v>12.5</v>
      </c>
      <c r="Y12" s="39">
        <f t="shared" si="14"/>
        <v>22.5</v>
      </c>
      <c r="Z12" s="38">
        <f t="shared" si="18"/>
        <v>28.125</v>
      </c>
    </row>
    <row r="13" spans="1:26" ht="15" customHeight="1" thickBot="1" x14ac:dyDescent="0.3">
      <c r="A13" s="85" t="s">
        <v>118</v>
      </c>
      <c r="B13" s="4" t="s">
        <v>5</v>
      </c>
      <c r="C13" s="59">
        <v>70</v>
      </c>
      <c r="D13" s="60">
        <f t="shared" si="0"/>
        <v>87.5</v>
      </c>
      <c r="E13" s="61">
        <f t="shared" si="1"/>
        <v>52.5</v>
      </c>
      <c r="F13" s="61">
        <f t="shared" si="2"/>
        <v>65.625</v>
      </c>
      <c r="G13" s="62">
        <f t="shared" si="3"/>
        <v>35</v>
      </c>
      <c r="H13" s="62">
        <f t="shared" si="15"/>
        <v>43.75</v>
      </c>
      <c r="I13" s="29">
        <v>36.450000000000003</v>
      </c>
      <c r="J13" s="29">
        <v>39.26</v>
      </c>
      <c r="K13" s="29">
        <f t="shared" si="4"/>
        <v>49.074999999999996</v>
      </c>
      <c r="L13" s="24">
        <f t="shared" si="5"/>
        <v>27.337500000000002</v>
      </c>
      <c r="M13" s="24">
        <f t="shared" si="6"/>
        <v>29.445</v>
      </c>
      <c r="N13" s="24">
        <f t="shared" si="16"/>
        <v>36.806249999999999</v>
      </c>
      <c r="O13" s="25">
        <f t="shared" si="7"/>
        <v>18.225000000000001</v>
      </c>
      <c r="P13" s="25">
        <f t="shared" si="8"/>
        <v>19.63</v>
      </c>
      <c r="Q13" s="25">
        <f t="shared" si="17"/>
        <v>24.537499999999998</v>
      </c>
      <c r="R13" s="54">
        <v>26</v>
      </c>
      <c r="S13" s="54">
        <v>30.799999999999997</v>
      </c>
      <c r="T13" s="26">
        <f t="shared" si="9"/>
        <v>38.5</v>
      </c>
      <c r="U13" s="27">
        <f t="shared" si="10"/>
        <v>19.5</v>
      </c>
      <c r="V13" s="27">
        <f t="shared" si="11"/>
        <v>23.099999999999998</v>
      </c>
      <c r="W13" s="27">
        <f t="shared" si="12"/>
        <v>28.874999999999996</v>
      </c>
      <c r="X13" s="39">
        <f t="shared" si="13"/>
        <v>13</v>
      </c>
      <c r="Y13" s="39">
        <f t="shared" si="14"/>
        <v>15.399999999999999</v>
      </c>
      <c r="Z13" s="36">
        <f t="shared" si="18"/>
        <v>19.25</v>
      </c>
    </row>
    <row r="14" spans="1:26" ht="15.75" thickBot="1" x14ac:dyDescent="0.3">
      <c r="A14" s="86"/>
      <c r="B14" s="2" t="s">
        <v>6</v>
      </c>
      <c r="C14" s="58">
        <v>36.96</v>
      </c>
      <c r="D14" s="57">
        <f t="shared" si="0"/>
        <v>46.2</v>
      </c>
      <c r="E14" s="63">
        <f t="shared" si="1"/>
        <v>27.72</v>
      </c>
      <c r="F14" s="63">
        <f t="shared" si="2"/>
        <v>34.65</v>
      </c>
      <c r="G14" s="64">
        <f t="shared" si="3"/>
        <v>18.48</v>
      </c>
      <c r="H14" s="64">
        <f t="shared" si="15"/>
        <v>23.1</v>
      </c>
      <c r="I14" s="30">
        <v>24.02</v>
      </c>
      <c r="J14" s="30">
        <v>25.2</v>
      </c>
      <c r="K14" s="30">
        <f t="shared" si="4"/>
        <v>31.5</v>
      </c>
      <c r="L14" s="12">
        <f t="shared" si="5"/>
        <v>18.015000000000001</v>
      </c>
      <c r="M14" s="12">
        <f t="shared" si="6"/>
        <v>18.899999999999999</v>
      </c>
      <c r="N14" s="12">
        <f t="shared" si="16"/>
        <v>23.625</v>
      </c>
      <c r="O14" s="13">
        <f t="shared" si="7"/>
        <v>12.01</v>
      </c>
      <c r="P14" s="13">
        <f t="shared" si="8"/>
        <v>12.6</v>
      </c>
      <c r="Q14" s="13">
        <f t="shared" si="17"/>
        <v>15.75</v>
      </c>
      <c r="R14" s="52">
        <v>22.75</v>
      </c>
      <c r="S14" s="52">
        <v>25.2</v>
      </c>
      <c r="T14" s="14">
        <f t="shared" si="9"/>
        <v>31.5</v>
      </c>
      <c r="U14" s="15">
        <f t="shared" si="10"/>
        <v>17.0625</v>
      </c>
      <c r="V14" s="15">
        <f t="shared" si="11"/>
        <v>18.899999999999999</v>
      </c>
      <c r="W14" s="15">
        <f t="shared" si="12"/>
        <v>23.625</v>
      </c>
      <c r="X14" s="39">
        <f t="shared" si="13"/>
        <v>11.375</v>
      </c>
      <c r="Y14" s="39">
        <f t="shared" si="14"/>
        <v>12.6</v>
      </c>
      <c r="Z14" s="37">
        <f t="shared" si="18"/>
        <v>15.75</v>
      </c>
    </row>
    <row r="15" spans="1:26" ht="15.75" thickBot="1" x14ac:dyDescent="0.3">
      <c r="A15" s="86"/>
      <c r="B15" s="2" t="s">
        <v>2</v>
      </c>
      <c r="C15" s="58">
        <v>79</v>
      </c>
      <c r="D15" s="57">
        <f t="shared" si="0"/>
        <v>98.75</v>
      </c>
      <c r="E15" s="63">
        <f t="shared" si="1"/>
        <v>59.25</v>
      </c>
      <c r="F15" s="63">
        <f t="shared" si="2"/>
        <v>74.0625</v>
      </c>
      <c r="G15" s="64">
        <f t="shared" si="3"/>
        <v>39.5</v>
      </c>
      <c r="H15" s="64">
        <f t="shared" si="15"/>
        <v>49.375</v>
      </c>
      <c r="I15" s="30">
        <v>40</v>
      </c>
      <c r="J15" s="30">
        <v>40.409999999999997</v>
      </c>
      <c r="K15" s="30">
        <f t="shared" si="4"/>
        <v>50.512499999999996</v>
      </c>
      <c r="L15" s="12">
        <f t="shared" si="5"/>
        <v>30</v>
      </c>
      <c r="M15" s="12">
        <f t="shared" si="6"/>
        <v>30.307499999999997</v>
      </c>
      <c r="N15" s="12">
        <f t="shared" si="16"/>
        <v>37.884374999999999</v>
      </c>
      <c r="O15" s="13">
        <f t="shared" si="7"/>
        <v>20</v>
      </c>
      <c r="P15" s="13">
        <f t="shared" si="8"/>
        <v>20.204999999999998</v>
      </c>
      <c r="Q15" s="13">
        <f t="shared" si="17"/>
        <v>25.256249999999998</v>
      </c>
      <c r="R15" s="52">
        <v>46.54</v>
      </c>
      <c r="S15" s="52">
        <v>40</v>
      </c>
      <c r="T15" s="14">
        <f t="shared" si="9"/>
        <v>50</v>
      </c>
      <c r="U15" s="15">
        <f t="shared" si="10"/>
        <v>34.905000000000001</v>
      </c>
      <c r="V15" s="15">
        <f t="shared" si="11"/>
        <v>30</v>
      </c>
      <c r="W15" s="15">
        <f t="shared" si="12"/>
        <v>37.5</v>
      </c>
      <c r="X15" s="39">
        <f t="shared" si="13"/>
        <v>23.27</v>
      </c>
      <c r="Y15" s="39">
        <f t="shared" si="14"/>
        <v>20</v>
      </c>
      <c r="Z15" s="37">
        <f t="shared" si="18"/>
        <v>25</v>
      </c>
    </row>
    <row r="16" spans="1:26" ht="15.75" thickBot="1" x14ac:dyDescent="0.3">
      <c r="A16" s="86"/>
      <c r="B16" s="2" t="s">
        <v>3</v>
      </c>
      <c r="C16" s="58">
        <v>53</v>
      </c>
      <c r="D16" s="57">
        <f t="shared" si="0"/>
        <v>66.25</v>
      </c>
      <c r="E16" s="63">
        <f t="shared" si="1"/>
        <v>39.75</v>
      </c>
      <c r="F16" s="63">
        <f t="shared" si="2"/>
        <v>49.6875</v>
      </c>
      <c r="G16" s="64">
        <f t="shared" si="3"/>
        <v>26.5</v>
      </c>
      <c r="H16" s="64">
        <f t="shared" si="15"/>
        <v>33.125</v>
      </c>
      <c r="I16" s="30">
        <v>34.31</v>
      </c>
      <c r="J16" s="30">
        <v>36</v>
      </c>
      <c r="K16" s="30">
        <f t="shared" si="4"/>
        <v>45</v>
      </c>
      <c r="L16" s="12">
        <f t="shared" si="5"/>
        <v>25.732500000000002</v>
      </c>
      <c r="M16" s="12">
        <f t="shared" si="6"/>
        <v>27</v>
      </c>
      <c r="N16" s="12">
        <f t="shared" si="16"/>
        <v>33.75</v>
      </c>
      <c r="O16" s="13">
        <f t="shared" si="7"/>
        <v>17.155000000000001</v>
      </c>
      <c r="P16" s="13">
        <f t="shared" si="8"/>
        <v>18</v>
      </c>
      <c r="Q16" s="13">
        <f t="shared" si="17"/>
        <v>22.5</v>
      </c>
      <c r="R16" s="52">
        <v>32.299999999999997</v>
      </c>
      <c r="S16" s="52">
        <v>36</v>
      </c>
      <c r="T16" s="14">
        <f t="shared" si="9"/>
        <v>45</v>
      </c>
      <c r="U16" s="15">
        <f t="shared" si="10"/>
        <v>24.224999999999998</v>
      </c>
      <c r="V16" s="15">
        <f t="shared" si="11"/>
        <v>27</v>
      </c>
      <c r="W16" s="15">
        <f t="shared" si="12"/>
        <v>33.75</v>
      </c>
      <c r="X16" s="39">
        <f t="shared" si="13"/>
        <v>16.149999999999999</v>
      </c>
      <c r="Y16" s="39">
        <f t="shared" si="14"/>
        <v>18</v>
      </c>
      <c r="Z16" s="37">
        <f t="shared" si="18"/>
        <v>22.5</v>
      </c>
    </row>
    <row r="17" spans="1:26" ht="15.75" thickBot="1" x14ac:dyDescent="0.3">
      <c r="A17" s="86"/>
      <c r="B17" s="3" t="s">
        <v>4</v>
      </c>
      <c r="C17" s="65">
        <v>59.09</v>
      </c>
      <c r="D17" s="66">
        <f t="shared" si="0"/>
        <v>73.862500000000011</v>
      </c>
      <c r="E17" s="67">
        <f t="shared" si="1"/>
        <v>44.317500000000003</v>
      </c>
      <c r="F17" s="67">
        <f t="shared" si="2"/>
        <v>55.396875000000001</v>
      </c>
      <c r="G17" s="68">
        <f t="shared" si="3"/>
        <v>29.545000000000002</v>
      </c>
      <c r="H17" s="68">
        <f t="shared" si="15"/>
        <v>36.931250000000006</v>
      </c>
      <c r="I17" s="31">
        <v>40.700000000000003</v>
      </c>
      <c r="J17" s="31">
        <v>45</v>
      </c>
      <c r="K17" s="31">
        <f t="shared" si="4"/>
        <v>56.25</v>
      </c>
      <c r="L17" s="20">
        <f t="shared" si="5"/>
        <v>30.525000000000002</v>
      </c>
      <c r="M17" s="20">
        <f t="shared" si="6"/>
        <v>33.75</v>
      </c>
      <c r="N17" s="20">
        <f t="shared" si="16"/>
        <v>42.1875</v>
      </c>
      <c r="O17" s="21">
        <f t="shared" si="7"/>
        <v>20.350000000000001</v>
      </c>
      <c r="P17" s="21">
        <f t="shared" si="8"/>
        <v>22.5</v>
      </c>
      <c r="Q17" s="21">
        <f t="shared" si="17"/>
        <v>28.125</v>
      </c>
      <c r="R17" s="53">
        <v>35.75</v>
      </c>
      <c r="S17" s="53">
        <v>41</v>
      </c>
      <c r="T17" s="22">
        <f t="shared" si="9"/>
        <v>51.25</v>
      </c>
      <c r="U17" s="23">
        <f t="shared" si="10"/>
        <v>26.8125</v>
      </c>
      <c r="V17" s="23">
        <f t="shared" si="11"/>
        <v>30.75</v>
      </c>
      <c r="W17" s="23">
        <f t="shared" si="12"/>
        <v>38.4375</v>
      </c>
      <c r="X17" s="39">
        <f t="shared" si="13"/>
        <v>17.875</v>
      </c>
      <c r="Y17" s="39">
        <f t="shared" si="14"/>
        <v>20.5</v>
      </c>
      <c r="Z17" s="38">
        <f t="shared" si="18"/>
        <v>25.625</v>
      </c>
    </row>
    <row r="18" spans="1:26" ht="15" customHeight="1" thickBot="1" x14ac:dyDescent="0.3">
      <c r="A18" s="87" t="s">
        <v>119</v>
      </c>
      <c r="B18" s="4" t="s">
        <v>5</v>
      </c>
      <c r="C18" s="59">
        <v>70</v>
      </c>
      <c r="D18" s="60">
        <f t="shared" si="0"/>
        <v>87.5</v>
      </c>
      <c r="E18" s="61">
        <f t="shared" si="1"/>
        <v>52.5</v>
      </c>
      <c r="F18" s="61">
        <f t="shared" si="2"/>
        <v>65.625</v>
      </c>
      <c r="G18" s="62">
        <f t="shared" si="3"/>
        <v>35</v>
      </c>
      <c r="H18" s="62">
        <f t="shared" si="15"/>
        <v>43.75</v>
      </c>
      <c r="I18" s="29">
        <v>31.56</v>
      </c>
      <c r="J18" s="29">
        <v>60.3</v>
      </c>
      <c r="K18" s="29">
        <f t="shared" si="4"/>
        <v>75.375</v>
      </c>
      <c r="L18" s="24">
        <f t="shared" si="5"/>
        <v>23.669999999999998</v>
      </c>
      <c r="M18" s="24">
        <f t="shared" si="6"/>
        <v>45.224999999999994</v>
      </c>
      <c r="N18" s="24">
        <f t="shared" si="16"/>
        <v>56.531249999999993</v>
      </c>
      <c r="O18" s="25">
        <f t="shared" si="7"/>
        <v>15.78</v>
      </c>
      <c r="P18" s="25">
        <f t="shared" si="8"/>
        <v>30.15</v>
      </c>
      <c r="Q18" s="25">
        <f t="shared" si="17"/>
        <v>37.6875</v>
      </c>
      <c r="R18" s="54">
        <v>31.25</v>
      </c>
      <c r="S18" s="54">
        <v>37</v>
      </c>
      <c r="T18" s="26">
        <f t="shared" si="9"/>
        <v>46.25</v>
      </c>
      <c r="U18" s="27">
        <f t="shared" si="10"/>
        <v>23.4375</v>
      </c>
      <c r="V18" s="27">
        <f t="shared" si="11"/>
        <v>27.75</v>
      </c>
      <c r="W18" s="27">
        <f t="shared" si="12"/>
        <v>34.6875</v>
      </c>
      <c r="X18" s="39">
        <f t="shared" si="13"/>
        <v>15.625</v>
      </c>
      <c r="Y18" s="39">
        <f t="shared" si="14"/>
        <v>18.5</v>
      </c>
      <c r="Z18" s="36">
        <f t="shared" si="18"/>
        <v>23.125</v>
      </c>
    </row>
    <row r="19" spans="1:26" ht="15.75" thickBot="1" x14ac:dyDescent="0.3">
      <c r="A19" s="88"/>
      <c r="B19" s="2" t="s">
        <v>6</v>
      </c>
      <c r="C19" s="58">
        <v>35</v>
      </c>
      <c r="D19" s="57">
        <f t="shared" si="0"/>
        <v>43.75</v>
      </c>
      <c r="E19" s="63">
        <f t="shared" si="1"/>
        <v>26.25</v>
      </c>
      <c r="F19" s="63">
        <f t="shared" si="2"/>
        <v>32.8125</v>
      </c>
      <c r="G19" s="64">
        <f t="shared" si="3"/>
        <v>17.5</v>
      </c>
      <c r="H19" s="64">
        <f t="shared" si="15"/>
        <v>21.875</v>
      </c>
      <c r="I19" s="30">
        <v>19.600000000000001</v>
      </c>
      <c r="J19" s="30">
        <v>35</v>
      </c>
      <c r="K19" s="30">
        <f t="shared" si="4"/>
        <v>43.75</v>
      </c>
      <c r="L19" s="12">
        <f t="shared" si="5"/>
        <v>14.700000000000001</v>
      </c>
      <c r="M19" s="12">
        <f t="shared" si="6"/>
        <v>26.25</v>
      </c>
      <c r="N19" s="12">
        <f t="shared" si="16"/>
        <v>32.8125</v>
      </c>
      <c r="O19" s="13">
        <f t="shared" si="7"/>
        <v>9.8000000000000007</v>
      </c>
      <c r="P19" s="13">
        <f t="shared" si="8"/>
        <v>17.5</v>
      </c>
      <c r="Q19" s="13">
        <f t="shared" si="17"/>
        <v>21.875</v>
      </c>
      <c r="R19" s="52">
        <v>16.350000000000001</v>
      </c>
      <c r="S19" s="52">
        <v>35</v>
      </c>
      <c r="T19" s="14">
        <f t="shared" si="9"/>
        <v>43.75</v>
      </c>
      <c r="U19" s="15">
        <f t="shared" si="10"/>
        <v>12.262500000000001</v>
      </c>
      <c r="V19" s="15">
        <f t="shared" si="11"/>
        <v>26.25</v>
      </c>
      <c r="W19" s="15">
        <f t="shared" si="12"/>
        <v>32.8125</v>
      </c>
      <c r="X19" s="39">
        <f t="shared" si="13"/>
        <v>8.1750000000000007</v>
      </c>
      <c r="Y19" s="39">
        <f t="shared" si="14"/>
        <v>17.5</v>
      </c>
      <c r="Z19" s="37">
        <f t="shared" si="18"/>
        <v>21.875</v>
      </c>
    </row>
    <row r="20" spans="1:26" ht="15.75" thickBot="1" x14ac:dyDescent="0.3">
      <c r="A20" s="88"/>
      <c r="B20" s="2" t="s">
        <v>2</v>
      </c>
      <c r="C20" s="58">
        <v>58.5</v>
      </c>
      <c r="D20" s="57">
        <f t="shared" si="0"/>
        <v>73.125</v>
      </c>
      <c r="E20" s="63">
        <f t="shared" si="1"/>
        <v>43.875</v>
      </c>
      <c r="F20" s="63">
        <f t="shared" si="2"/>
        <v>54.84375</v>
      </c>
      <c r="G20" s="64">
        <f t="shared" si="3"/>
        <v>29.25</v>
      </c>
      <c r="H20" s="64">
        <f t="shared" si="15"/>
        <v>36.5625</v>
      </c>
      <c r="I20" s="30">
        <v>32.5</v>
      </c>
      <c r="J20" s="30">
        <v>69</v>
      </c>
      <c r="K20" s="30">
        <f t="shared" si="4"/>
        <v>86.25</v>
      </c>
      <c r="L20" s="12">
        <f t="shared" si="5"/>
        <v>24.375</v>
      </c>
      <c r="M20" s="12">
        <f t="shared" si="6"/>
        <v>51.75</v>
      </c>
      <c r="N20" s="12">
        <f t="shared" si="16"/>
        <v>64.6875</v>
      </c>
      <c r="O20" s="13">
        <f t="shared" si="7"/>
        <v>16.25</v>
      </c>
      <c r="P20" s="13">
        <f t="shared" si="8"/>
        <v>34.5</v>
      </c>
      <c r="Q20" s="13">
        <f t="shared" si="17"/>
        <v>43.125</v>
      </c>
      <c r="R20" s="52">
        <v>30</v>
      </c>
      <c r="S20" s="52">
        <v>55</v>
      </c>
      <c r="T20" s="14">
        <f t="shared" si="9"/>
        <v>68.75</v>
      </c>
      <c r="U20" s="15">
        <f t="shared" si="10"/>
        <v>22.5</v>
      </c>
      <c r="V20" s="15">
        <f t="shared" si="11"/>
        <v>41.25</v>
      </c>
      <c r="W20" s="15">
        <f t="shared" si="12"/>
        <v>51.5625</v>
      </c>
      <c r="X20" s="39">
        <f t="shared" si="13"/>
        <v>15</v>
      </c>
      <c r="Y20" s="39">
        <f t="shared" si="14"/>
        <v>27.5</v>
      </c>
      <c r="Z20" s="37">
        <f t="shared" si="18"/>
        <v>34.375</v>
      </c>
    </row>
    <row r="21" spans="1:26" ht="15.75" thickBot="1" x14ac:dyDescent="0.3">
      <c r="A21" s="88"/>
      <c r="B21" s="2" t="s">
        <v>3</v>
      </c>
      <c r="C21" s="58">
        <v>50</v>
      </c>
      <c r="D21" s="57">
        <f t="shared" si="0"/>
        <v>62.5</v>
      </c>
      <c r="E21" s="63">
        <f t="shared" si="1"/>
        <v>37.5</v>
      </c>
      <c r="F21" s="63">
        <f t="shared" si="2"/>
        <v>46.875</v>
      </c>
      <c r="G21" s="64">
        <f t="shared" si="3"/>
        <v>25</v>
      </c>
      <c r="H21" s="64">
        <f t="shared" si="15"/>
        <v>31.25</v>
      </c>
      <c r="I21" s="30">
        <v>28</v>
      </c>
      <c r="J21" s="30">
        <v>50</v>
      </c>
      <c r="K21" s="30">
        <f t="shared" si="4"/>
        <v>62.5</v>
      </c>
      <c r="L21" s="12">
        <f t="shared" si="5"/>
        <v>21</v>
      </c>
      <c r="M21" s="12">
        <f t="shared" si="6"/>
        <v>37.5</v>
      </c>
      <c r="N21" s="12">
        <f t="shared" si="16"/>
        <v>46.875</v>
      </c>
      <c r="O21" s="13">
        <f t="shared" si="7"/>
        <v>14</v>
      </c>
      <c r="P21" s="13">
        <f t="shared" si="8"/>
        <v>25</v>
      </c>
      <c r="Q21" s="13">
        <f t="shared" si="17"/>
        <v>31.25</v>
      </c>
      <c r="R21" s="52">
        <v>23.25</v>
      </c>
      <c r="S21" s="52">
        <v>50</v>
      </c>
      <c r="T21" s="14">
        <f t="shared" si="9"/>
        <v>62.5</v>
      </c>
      <c r="U21" s="15">
        <f t="shared" si="10"/>
        <v>17.4375</v>
      </c>
      <c r="V21" s="15">
        <f t="shared" si="11"/>
        <v>37.5</v>
      </c>
      <c r="W21" s="15">
        <f t="shared" si="12"/>
        <v>46.875</v>
      </c>
      <c r="X21" s="39">
        <f t="shared" si="13"/>
        <v>11.625</v>
      </c>
      <c r="Y21" s="39">
        <f t="shared" si="14"/>
        <v>25</v>
      </c>
      <c r="Z21" s="37">
        <f t="shared" si="18"/>
        <v>31.25</v>
      </c>
    </row>
    <row r="22" spans="1:26" ht="15.75" thickBot="1" x14ac:dyDescent="0.3">
      <c r="A22" s="88"/>
      <c r="B22" s="3" t="s">
        <v>4</v>
      </c>
      <c r="C22" s="65">
        <v>43.2</v>
      </c>
      <c r="D22" s="66">
        <f t="shared" si="0"/>
        <v>54</v>
      </c>
      <c r="E22" s="67">
        <f t="shared" si="1"/>
        <v>32.400000000000006</v>
      </c>
      <c r="F22" s="67">
        <f t="shared" si="2"/>
        <v>40.500000000000007</v>
      </c>
      <c r="G22" s="68">
        <f t="shared" si="3"/>
        <v>21.6</v>
      </c>
      <c r="H22" s="68">
        <f t="shared" si="15"/>
        <v>27</v>
      </c>
      <c r="I22" s="31">
        <v>29.34</v>
      </c>
      <c r="J22" s="31">
        <v>56.75</v>
      </c>
      <c r="K22" s="31">
        <f t="shared" si="4"/>
        <v>70.9375</v>
      </c>
      <c r="L22" s="20">
        <f t="shared" si="5"/>
        <v>22.004999999999999</v>
      </c>
      <c r="M22" s="20">
        <f t="shared" si="6"/>
        <v>42.5625</v>
      </c>
      <c r="N22" s="20">
        <f t="shared" si="16"/>
        <v>53.203125</v>
      </c>
      <c r="O22" s="21">
        <f t="shared" si="7"/>
        <v>14.67</v>
      </c>
      <c r="P22" s="21">
        <f t="shared" si="8"/>
        <v>28.375</v>
      </c>
      <c r="Q22" s="21">
        <f t="shared" si="17"/>
        <v>35.46875</v>
      </c>
      <c r="R22" s="53">
        <v>23.95</v>
      </c>
      <c r="S22" s="53">
        <v>40</v>
      </c>
      <c r="T22" s="22">
        <f t="shared" si="9"/>
        <v>50</v>
      </c>
      <c r="U22" s="23">
        <f t="shared" si="10"/>
        <v>17.962499999999999</v>
      </c>
      <c r="V22" s="23">
        <f t="shared" si="11"/>
        <v>30</v>
      </c>
      <c r="W22" s="23">
        <f t="shared" si="12"/>
        <v>37.5</v>
      </c>
      <c r="X22" s="39">
        <f t="shared" si="13"/>
        <v>11.975</v>
      </c>
      <c r="Y22" s="39">
        <f t="shared" si="14"/>
        <v>20</v>
      </c>
      <c r="Z22" s="38">
        <f t="shared" si="18"/>
        <v>25</v>
      </c>
    </row>
    <row r="23" spans="1:26" ht="15" customHeight="1" thickBot="1" x14ac:dyDescent="0.3">
      <c r="A23" s="78" t="s">
        <v>120</v>
      </c>
      <c r="B23" s="4" t="s">
        <v>5</v>
      </c>
      <c r="C23" s="59">
        <v>70</v>
      </c>
      <c r="D23" s="60">
        <f t="shared" si="0"/>
        <v>87.5</v>
      </c>
      <c r="E23" s="61">
        <f t="shared" si="1"/>
        <v>52.5</v>
      </c>
      <c r="F23" s="61">
        <f t="shared" si="2"/>
        <v>65.625</v>
      </c>
      <c r="G23" s="62">
        <f t="shared" si="3"/>
        <v>35</v>
      </c>
      <c r="H23" s="62">
        <f t="shared" si="15"/>
        <v>43.75</v>
      </c>
      <c r="I23" s="29">
        <v>30.27</v>
      </c>
      <c r="J23" s="29">
        <v>38.1</v>
      </c>
      <c r="K23" s="29">
        <f t="shared" si="4"/>
        <v>47.625</v>
      </c>
      <c r="L23" s="24">
        <f t="shared" si="5"/>
        <v>22.702500000000001</v>
      </c>
      <c r="M23" s="24">
        <f t="shared" si="6"/>
        <v>28.575000000000003</v>
      </c>
      <c r="N23" s="24">
        <f t="shared" si="16"/>
        <v>35.71875</v>
      </c>
      <c r="O23" s="25">
        <f t="shared" si="7"/>
        <v>15.135</v>
      </c>
      <c r="P23" s="25">
        <f t="shared" si="8"/>
        <v>19.05</v>
      </c>
      <c r="Q23" s="25">
        <f t="shared" si="17"/>
        <v>23.8125</v>
      </c>
      <c r="R23" s="54">
        <v>30.8</v>
      </c>
      <c r="S23" s="54">
        <v>32</v>
      </c>
      <c r="T23" s="26">
        <f t="shared" si="9"/>
        <v>40</v>
      </c>
      <c r="U23" s="27">
        <f t="shared" si="10"/>
        <v>23.1</v>
      </c>
      <c r="V23" s="27">
        <f t="shared" si="11"/>
        <v>24</v>
      </c>
      <c r="W23" s="27">
        <f t="shared" si="12"/>
        <v>30</v>
      </c>
      <c r="X23" s="39">
        <f t="shared" si="13"/>
        <v>15.4</v>
      </c>
      <c r="Y23" s="39">
        <f t="shared" si="14"/>
        <v>16</v>
      </c>
      <c r="Z23" s="36">
        <f t="shared" si="18"/>
        <v>20</v>
      </c>
    </row>
    <row r="24" spans="1:26" ht="15.75" thickBot="1" x14ac:dyDescent="0.3">
      <c r="A24" s="79"/>
      <c r="B24" s="2" t="s">
        <v>6</v>
      </c>
      <c r="C24" s="58">
        <v>41.6</v>
      </c>
      <c r="D24" s="57">
        <f t="shared" si="0"/>
        <v>52</v>
      </c>
      <c r="E24" s="63">
        <f t="shared" si="1"/>
        <v>31.200000000000003</v>
      </c>
      <c r="F24" s="63">
        <f t="shared" si="2"/>
        <v>39</v>
      </c>
      <c r="G24" s="64">
        <f t="shared" si="3"/>
        <v>20.8</v>
      </c>
      <c r="H24" s="64">
        <f t="shared" si="15"/>
        <v>26</v>
      </c>
      <c r="I24" s="30">
        <v>19.78</v>
      </c>
      <c r="J24" s="30">
        <v>28.286999999999995</v>
      </c>
      <c r="K24" s="30">
        <f t="shared" si="4"/>
        <v>35.358749999999993</v>
      </c>
      <c r="L24" s="12">
        <f t="shared" si="5"/>
        <v>14.835000000000001</v>
      </c>
      <c r="M24" s="12">
        <f t="shared" si="6"/>
        <v>21.215249999999997</v>
      </c>
      <c r="N24" s="12">
        <f t="shared" si="16"/>
        <v>26.519062499999997</v>
      </c>
      <c r="O24" s="13">
        <f t="shared" si="7"/>
        <v>9.89</v>
      </c>
      <c r="P24" s="13">
        <f t="shared" si="8"/>
        <v>14.143499999999998</v>
      </c>
      <c r="Q24" s="13">
        <f t="shared" si="17"/>
        <v>17.679374999999997</v>
      </c>
      <c r="R24" s="52">
        <v>16.8</v>
      </c>
      <c r="S24" s="52">
        <v>24.247999999999998</v>
      </c>
      <c r="T24" s="14">
        <f t="shared" si="9"/>
        <v>30.309999999999995</v>
      </c>
      <c r="U24" s="15">
        <f t="shared" si="10"/>
        <v>12.600000000000001</v>
      </c>
      <c r="V24" s="15">
        <f t="shared" si="11"/>
        <v>18.186</v>
      </c>
      <c r="W24" s="15">
        <f t="shared" si="12"/>
        <v>22.732500000000002</v>
      </c>
      <c r="X24" s="39">
        <f t="shared" si="13"/>
        <v>8.4</v>
      </c>
      <c r="Y24" s="39">
        <f t="shared" si="14"/>
        <v>12.123999999999999</v>
      </c>
      <c r="Z24" s="37">
        <f t="shared" si="18"/>
        <v>15.154999999999998</v>
      </c>
    </row>
    <row r="25" spans="1:26" ht="15.75" thickBot="1" x14ac:dyDescent="0.3">
      <c r="A25" s="79"/>
      <c r="B25" s="2" t="s">
        <v>2</v>
      </c>
      <c r="C25" s="58">
        <v>58.5</v>
      </c>
      <c r="D25" s="57">
        <f t="shared" si="0"/>
        <v>73.125</v>
      </c>
      <c r="E25" s="63">
        <f t="shared" si="1"/>
        <v>43.875</v>
      </c>
      <c r="F25" s="63">
        <f t="shared" si="2"/>
        <v>54.84375</v>
      </c>
      <c r="G25" s="64">
        <f t="shared" si="3"/>
        <v>29.25</v>
      </c>
      <c r="H25" s="64">
        <f t="shared" si="15"/>
        <v>36.5625</v>
      </c>
      <c r="I25" s="30">
        <v>31</v>
      </c>
      <c r="J25" s="30">
        <v>55.42</v>
      </c>
      <c r="K25" s="30">
        <f t="shared" si="4"/>
        <v>69.275000000000006</v>
      </c>
      <c r="L25" s="12">
        <f t="shared" si="5"/>
        <v>23.25</v>
      </c>
      <c r="M25" s="12">
        <f t="shared" si="6"/>
        <v>41.564999999999998</v>
      </c>
      <c r="N25" s="12">
        <f t="shared" si="16"/>
        <v>51.956249999999997</v>
      </c>
      <c r="O25" s="13">
        <f t="shared" si="7"/>
        <v>15.5</v>
      </c>
      <c r="P25" s="13">
        <f t="shared" si="8"/>
        <v>27.71</v>
      </c>
      <c r="Q25" s="13">
        <f t="shared" si="17"/>
        <v>34.637500000000003</v>
      </c>
      <c r="R25" s="52">
        <v>30.02</v>
      </c>
      <c r="S25" s="52">
        <v>53.11</v>
      </c>
      <c r="T25" s="14">
        <f t="shared" si="9"/>
        <v>66.387500000000003</v>
      </c>
      <c r="U25" s="15">
        <f t="shared" si="10"/>
        <v>22.515000000000001</v>
      </c>
      <c r="V25" s="15">
        <f t="shared" si="11"/>
        <v>39.832499999999996</v>
      </c>
      <c r="W25" s="15">
        <f t="shared" si="12"/>
        <v>49.790624999999991</v>
      </c>
      <c r="X25" s="39">
        <f t="shared" si="13"/>
        <v>15.01</v>
      </c>
      <c r="Y25" s="39">
        <f t="shared" si="14"/>
        <v>26.555</v>
      </c>
      <c r="Z25" s="37">
        <f t="shared" si="18"/>
        <v>33.193750000000001</v>
      </c>
    </row>
    <row r="26" spans="1:26" ht="15.75" thickBot="1" x14ac:dyDescent="0.3">
      <c r="A26" s="79"/>
      <c r="B26" s="2" t="s">
        <v>3</v>
      </c>
      <c r="C26" s="58">
        <v>59.09</v>
      </c>
      <c r="D26" s="57">
        <f t="shared" si="0"/>
        <v>73.862500000000011</v>
      </c>
      <c r="E26" s="63">
        <f t="shared" si="1"/>
        <v>44.317500000000003</v>
      </c>
      <c r="F26" s="63">
        <f t="shared" si="2"/>
        <v>55.396875000000001</v>
      </c>
      <c r="G26" s="64">
        <f t="shared" si="3"/>
        <v>29.545000000000002</v>
      </c>
      <c r="H26" s="64">
        <f t="shared" si="15"/>
        <v>36.931250000000006</v>
      </c>
      <c r="I26" s="30">
        <v>28.25</v>
      </c>
      <c r="J26" s="30">
        <v>40.409999999999997</v>
      </c>
      <c r="K26" s="30">
        <f t="shared" si="4"/>
        <v>50.512499999999996</v>
      </c>
      <c r="L26" s="12">
        <f t="shared" si="5"/>
        <v>21.1875</v>
      </c>
      <c r="M26" s="12">
        <f t="shared" si="6"/>
        <v>30.307499999999997</v>
      </c>
      <c r="N26" s="12">
        <f t="shared" si="16"/>
        <v>37.884374999999999</v>
      </c>
      <c r="O26" s="13">
        <f t="shared" si="7"/>
        <v>14.125</v>
      </c>
      <c r="P26" s="13">
        <f t="shared" si="8"/>
        <v>20.204999999999998</v>
      </c>
      <c r="Q26" s="13">
        <f t="shared" si="17"/>
        <v>25.256249999999998</v>
      </c>
      <c r="R26" s="52">
        <v>29.3</v>
      </c>
      <c r="S26" s="52">
        <v>34.64</v>
      </c>
      <c r="T26" s="14">
        <f t="shared" si="9"/>
        <v>43.3</v>
      </c>
      <c r="U26" s="15">
        <f t="shared" si="10"/>
        <v>21.975000000000001</v>
      </c>
      <c r="V26" s="15">
        <f t="shared" si="11"/>
        <v>25.98</v>
      </c>
      <c r="W26" s="15">
        <f t="shared" si="12"/>
        <v>32.475000000000001</v>
      </c>
      <c r="X26" s="39">
        <f t="shared" si="13"/>
        <v>14.65</v>
      </c>
      <c r="Y26" s="39">
        <f t="shared" si="14"/>
        <v>17.32</v>
      </c>
      <c r="Z26" s="37">
        <f t="shared" si="18"/>
        <v>21.65</v>
      </c>
    </row>
    <row r="27" spans="1:26" ht="15.75" thickBot="1" x14ac:dyDescent="0.3">
      <c r="A27" s="80"/>
      <c r="B27" s="3" t="s">
        <v>4</v>
      </c>
      <c r="C27" s="65">
        <v>59.09</v>
      </c>
      <c r="D27" s="66">
        <f t="shared" si="0"/>
        <v>73.862500000000011</v>
      </c>
      <c r="E27" s="67">
        <f t="shared" si="1"/>
        <v>44.317500000000003</v>
      </c>
      <c r="F27" s="67">
        <f t="shared" si="2"/>
        <v>55.396875000000001</v>
      </c>
      <c r="G27" s="68">
        <f t="shared" si="3"/>
        <v>29.545000000000002</v>
      </c>
      <c r="H27" s="68">
        <f t="shared" si="15"/>
        <v>36.931250000000006</v>
      </c>
      <c r="I27" s="31">
        <v>25.5</v>
      </c>
      <c r="J27" s="31">
        <v>40</v>
      </c>
      <c r="K27" s="31">
        <f t="shared" si="4"/>
        <v>50</v>
      </c>
      <c r="L27" s="20">
        <f t="shared" si="5"/>
        <v>19.125</v>
      </c>
      <c r="M27" s="20">
        <f t="shared" si="6"/>
        <v>30</v>
      </c>
      <c r="N27" s="20">
        <f t="shared" si="16"/>
        <v>37.5</v>
      </c>
      <c r="O27" s="21">
        <f t="shared" si="7"/>
        <v>12.75</v>
      </c>
      <c r="P27" s="21">
        <f t="shared" si="8"/>
        <v>20</v>
      </c>
      <c r="Q27" s="21">
        <f t="shared" si="17"/>
        <v>25</v>
      </c>
      <c r="R27" s="53">
        <v>23.95</v>
      </c>
      <c r="S27" s="53">
        <v>40</v>
      </c>
      <c r="T27" s="22">
        <f t="shared" si="9"/>
        <v>50</v>
      </c>
      <c r="U27" s="23">
        <f t="shared" si="10"/>
        <v>17.962499999999999</v>
      </c>
      <c r="V27" s="23">
        <f t="shared" si="11"/>
        <v>30</v>
      </c>
      <c r="W27" s="23">
        <f t="shared" si="12"/>
        <v>37.5</v>
      </c>
      <c r="X27" s="39">
        <f t="shared" si="13"/>
        <v>11.975</v>
      </c>
      <c r="Y27" s="39">
        <f t="shared" si="14"/>
        <v>20</v>
      </c>
      <c r="Z27" s="38">
        <f t="shared" si="18"/>
        <v>25</v>
      </c>
    </row>
    <row r="28" spans="1:26" ht="24" customHeight="1" x14ac:dyDescent="0.25">
      <c r="U28" s="8"/>
      <c r="V28" s="8"/>
      <c r="W28" s="8"/>
      <c r="X28" s="8"/>
      <c r="Y28" s="8"/>
      <c r="Z28" s="8"/>
    </row>
    <row r="29" spans="1:26" x14ac:dyDescent="0.25">
      <c r="A29" s="9"/>
      <c r="B29" s="9"/>
      <c r="C29" s="6"/>
      <c r="D29" s="6"/>
      <c r="E29" s="6"/>
      <c r="F29" s="6"/>
      <c r="G29" s="6"/>
      <c r="H29" s="6"/>
      <c r="U29" s="8"/>
      <c r="V29" s="8"/>
      <c r="W29" s="8"/>
      <c r="X29" s="8"/>
      <c r="Y29" s="8"/>
      <c r="Z29" s="8"/>
    </row>
    <row r="30" spans="1:26" x14ac:dyDescent="0.25">
      <c r="U30" s="8"/>
      <c r="V30" s="8"/>
      <c r="W30" s="8"/>
      <c r="X30" s="8"/>
      <c r="Y30" s="8"/>
      <c r="Z30" s="8"/>
    </row>
    <row r="31" spans="1:26" x14ac:dyDescent="0.25">
      <c r="U31" s="8"/>
      <c r="V31" s="8"/>
      <c r="W31" s="8"/>
      <c r="X31" s="8"/>
      <c r="Y31" s="8"/>
      <c r="Z31" s="8"/>
    </row>
    <row r="32" spans="1:26" x14ac:dyDescent="0.25">
      <c r="C32" s="7"/>
      <c r="D32" s="7"/>
      <c r="E32" s="7"/>
      <c r="F32" s="7"/>
      <c r="G32" s="7"/>
      <c r="H32" s="7"/>
      <c r="U32" s="8"/>
      <c r="V32" s="8"/>
      <c r="W32" s="8"/>
      <c r="X32" s="8"/>
      <c r="Y32" s="8"/>
      <c r="Z32" s="8"/>
    </row>
  </sheetData>
  <autoFilter ref="A2:AF27" xr:uid="{17A17128-08B2-4D0F-8D44-EB513A00FC53}"/>
  <mergeCells count="6">
    <mergeCell ref="A23:A27"/>
    <mergeCell ref="A1:K1"/>
    <mergeCell ref="A3:A7"/>
    <mergeCell ref="A8:A12"/>
    <mergeCell ref="A13:A17"/>
    <mergeCell ref="A18:A22"/>
  </mergeCells>
  <pageMargins left="0.25" right="0.25" top="0.5" bottom="0.5" header="0.3" footer="0.3"/>
  <pageSetup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9531D-10A0-4CAA-BFD9-398856696DA4}">
  <dimension ref="A1:Z32"/>
  <sheetViews>
    <sheetView zoomScale="85" zoomScaleNormal="85" workbookViewId="0">
      <pane xSplit="1" topLeftCell="B1" activePane="topRight" state="frozen"/>
      <selection pane="topRight" activeCell="X10" sqref="X10"/>
    </sheetView>
  </sheetViews>
  <sheetFormatPr defaultRowHeight="15" x14ac:dyDescent="0.25"/>
  <cols>
    <col min="1" max="2" width="28" customWidth="1"/>
    <col min="3" max="3" width="9.5703125" customWidth="1"/>
    <col min="4" max="4" width="13.7109375" customWidth="1"/>
    <col min="5" max="5" width="9.7109375" bestFit="1" customWidth="1"/>
    <col min="6" max="6" width="14.7109375" customWidth="1"/>
    <col min="7" max="7" width="11.28515625" customWidth="1"/>
    <col min="8" max="8" width="13.7109375" customWidth="1"/>
    <col min="9" max="9" width="12.42578125" customWidth="1"/>
    <col min="10" max="10" width="12.28515625" customWidth="1"/>
    <col min="11" max="11" width="14.28515625" customWidth="1"/>
    <col min="12" max="20" width="15.7109375" customWidth="1"/>
    <col min="21" max="26" width="15.7109375" style="5" customWidth="1"/>
  </cols>
  <sheetData>
    <row r="1" spans="1:26" s="55" customFormat="1" ht="22.5" customHeight="1" thickBot="1" x14ac:dyDescent="0.3">
      <c r="A1" s="81" t="s">
        <v>115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X1" s="56"/>
      <c r="Y1" s="56"/>
      <c r="Z1" s="56"/>
    </row>
    <row r="2" spans="1:26" s="50" customFormat="1" ht="89.65" customHeight="1" thickBot="1" x14ac:dyDescent="0.3">
      <c r="A2" s="35" t="s">
        <v>0</v>
      </c>
      <c r="B2" s="35" t="s">
        <v>1</v>
      </c>
      <c r="C2" s="47" t="s">
        <v>30</v>
      </c>
      <c r="D2" s="47" t="s">
        <v>31</v>
      </c>
      <c r="E2" s="48" t="s">
        <v>32</v>
      </c>
      <c r="F2" s="48" t="s">
        <v>33</v>
      </c>
      <c r="G2" s="49" t="s">
        <v>34</v>
      </c>
      <c r="H2" s="49" t="s">
        <v>35</v>
      </c>
      <c r="I2" s="40" t="s">
        <v>36</v>
      </c>
      <c r="J2" s="40" t="s">
        <v>14</v>
      </c>
      <c r="K2" s="40" t="s">
        <v>37</v>
      </c>
      <c r="L2" s="41" t="s">
        <v>38</v>
      </c>
      <c r="M2" s="41" t="s">
        <v>17</v>
      </c>
      <c r="N2" s="41" t="s">
        <v>39</v>
      </c>
      <c r="O2" s="42" t="s">
        <v>40</v>
      </c>
      <c r="P2" s="42" t="s">
        <v>19</v>
      </c>
      <c r="Q2" s="42" t="s">
        <v>41</v>
      </c>
      <c r="R2" s="45" t="s">
        <v>42</v>
      </c>
      <c r="S2" s="45" t="s">
        <v>22</v>
      </c>
      <c r="T2" s="45" t="s">
        <v>43</v>
      </c>
      <c r="U2" s="43" t="s">
        <v>44</v>
      </c>
      <c r="V2" s="43" t="s">
        <v>25</v>
      </c>
      <c r="W2" s="43" t="s">
        <v>45</v>
      </c>
      <c r="X2" s="44" t="s">
        <v>46</v>
      </c>
      <c r="Y2" s="44" t="s">
        <v>28</v>
      </c>
      <c r="Z2" s="44" t="s">
        <v>47</v>
      </c>
    </row>
    <row r="3" spans="1:26" ht="15.75" thickBot="1" x14ac:dyDescent="0.3">
      <c r="A3" s="89" t="s">
        <v>49</v>
      </c>
      <c r="B3" s="1" t="s">
        <v>5</v>
      </c>
      <c r="C3" s="33">
        <f>('Daytime Rates 2025'!C3*0.15)+'Daytime Rates 2025'!C3</f>
        <v>96.6</v>
      </c>
      <c r="D3" s="33">
        <f t="shared" ref="D3:D27" si="0">(C3*0.25)+C3</f>
        <v>120.75</v>
      </c>
      <c r="E3" s="10">
        <f t="shared" ref="E3:E27" si="1">C3*0.75</f>
        <v>72.449999999999989</v>
      </c>
      <c r="F3" s="10">
        <f t="shared" ref="F3:F27" si="2">SUM(E3*0.25)+E3</f>
        <v>90.562499999999986</v>
      </c>
      <c r="G3" s="11">
        <f t="shared" ref="G3:G27" si="3">C3*0.5</f>
        <v>48.3</v>
      </c>
      <c r="H3" s="11">
        <f>SUM(G3*0.25)+G3</f>
        <v>60.375</v>
      </c>
      <c r="I3" s="29">
        <f>('Daytime Rates 2025'!I3*0.15)+'Daytime Rates 2025'!I3</f>
        <v>46.287500000000001</v>
      </c>
      <c r="J3" s="29">
        <f>('Daytime Rates 2025'!J3*0.15)+'Daytime Rates 2025'!J3</f>
        <v>78.2</v>
      </c>
      <c r="K3" s="29">
        <f>(J3*0.25)+J3</f>
        <v>97.75</v>
      </c>
      <c r="L3" s="24">
        <f t="shared" ref="L3:L27" si="4">I3*0.75</f>
        <v>34.715625000000003</v>
      </c>
      <c r="M3" s="24">
        <f t="shared" ref="M3:M27" si="5">J3*0.75</f>
        <v>58.650000000000006</v>
      </c>
      <c r="N3" s="24">
        <f>(M3*0.25)+M3</f>
        <v>73.3125</v>
      </c>
      <c r="O3" s="75">
        <f t="shared" ref="O3:O27" si="6">I3*0.5</f>
        <v>23.143750000000001</v>
      </c>
      <c r="P3" s="75">
        <f t="shared" ref="P3:P27" si="7">J3*0.5</f>
        <v>39.1</v>
      </c>
      <c r="Q3" s="75">
        <f>(P3*0.25)+P3</f>
        <v>48.875</v>
      </c>
      <c r="R3" s="26">
        <f>('Daytime Rates 2025'!R3*0.15)+'Daytime Rates 2025'!R3</f>
        <v>39.376000000000005</v>
      </c>
      <c r="S3" s="46">
        <f>('Daytime Rates 2025'!S3*0.15)+'Daytime Rates 2025'!S3</f>
        <v>63.744500000000002</v>
      </c>
      <c r="T3" s="26">
        <f>(S3*0.25)+S3</f>
        <v>79.680625000000006</v>
      </c>
      <c r="U3" s="27">
        <f t="shared" ref="U3:U27" si="8">R3*0.75</f>
        <v>29.532000000000004</v>
      </c>
      <c r="V3" s="27">
        <f t="shared" ref="V3:V27" si="9">S3*0.75</f>
        <v>47.808374999999998</v>
      </c>
      <c r="W3" s="27">
        <f>(V3*0.25)+V3</f>
        <v>59.760468750000001</v>
      </c>
      <c r="X3" s="39">
        <f>R3*0.5</f>
        <v>19.688000000000002</v>
      </c>
      <c r="Y3" s="39">
        <f>S3*0.5</f>
        <v>31.872250000000001</v>
      </c>
      <c r="Z3" s="36">
        <f>(Y3*0.25)+Y3</f>
        <v>39.840312500000003</v>
      </c>
    </row>
    <row r="4" spans="1:26" ht="15.75" thickBot="1" x14ac:dyDescent="0.3">
      <c r="A4" s="90"/>
      <c r="B4" s="2" t="s">
        <v>6</v>
      </c>
      <c r="C4" s="32">
        <f>('Daytime Rates 2025'!C4*0.15)+'Daytime Rates 2025'!C4</f>
        <v>57.108999999999995</v>
      </c>
      <c r="D4" s="32">
        <f t="shared" si="0"/>
        <v>71.38624999999999</v>
      </c>
      <c r="E4" s="16">
        <f t="shared" si="1"/>
        <v>42.83175</v>
      </c>
      <c r="F4" s="16">
        <f t="shared" si="2"/>
        <v>53.539687499999999</v>
      </c>
      <c r="G4" s="17">
        <f t="shared" si="3"/>
        <v>28.554499999999997</v>
      </c>
      <c r="H4" s="17">
        <f t="shared" ref="H4:H27" si="10">SUM(G4*0.25)+G4</f>
        <v>35.693124999999995</v>
      </c>
      <c r="I4" s="30">
        <f>('Daytime Rates 2025'!I4*0.15)+'Daytime Rates 2025'!I4</f>
        <v>32.200000000000003</v>
      </c>
      <c r="J4" s="30">
        <f>('Daytime Rates 2025'!J4*0.15)+'Daytime Rates 2025'!J4</f>
        <v>56.35</v>
      </c>
      <c r="K4" s="30">
        <f t="shared" ref="K4:K27" si="11">(J4*0.25)+J4</f>
        <v>70.4375</v>
      </c>
      <c r="L4" s="12">
        <f t="shared" si="4"/>
        <v>24.150000000000002</v>
      </c>
      <c r="M4" s="12">
        <f t="shared" si="5"/>
        <v>42.262500000000003</v>
      </c>
      <c r="N4" s="12">
        <f t="shared" ref="N4:N27" si="12">(M4*0.25)+M4</f>
        <v>52.828125</v>
      </c>
      <c r="O4" s="76">
        <f t="shared" si="6"/>
        <v>16.100000000000001</v>
      </c>
      <c r="P4" s="76">
        <f t="shared" si="7"/>
        <v>28.175000000000001</v>
      </c>
      <c r="Q4" s="76">
        <f t="shared" ref="Q4:Q27" si="13">(P4*0.25)+P4</f>
        <v>35.21875</v>
      </c>
      <c r="R4" s="14">
        <f>('Daytime Rates 2025'!R4*0.15)+'Daytime Rates 2025'!R4</f>
        <v>29.267499999999998</v>
      </c>
      <c r="S4" s="14">
        <f>('Daytime Rates 2025'!S4*0.15)+'Daytime Rates 2025'!S4</f>
        <v>40.25</v>
      </c>
      <c r="T4" s="14">
        <f t="shared" ref="T4:T27" si="14">(S4*0.25)+S4</f>
        <v>50.3125</v>
      </c>
      <c r="U4" s="15">
        <f t="shared" si="8"/>
        <v>21.950624999999999</v>
      </c>
      <c r="V4" s="15">
        <f t="shared" si="9"/>
        <v>30.1875</v>
      </c>
      <c r="W4" s="15">
        <f t="shared" ref="W4:W27" si="15">(V4*0.25)+V4</f>
        <v>37.734375</v>
      </c>
      <c r="X4" s="39">
        <f t="shared" ref="X4:X27" si="16">R4*0.5</f>
        <v>14.633749999999999</v>
      </c>
      <c r="Y4" s="39">
        <f t="shared" ref="Y4:Y27" si="17">S4*0.5</f>
        <v>20.125</v>
      </c>
      <c r="Z4" s="37">
        <f t="shared" ref="Z4:Z27" si="18">(Y4*0.25)+Y4</f>
        <v>25.15625</v>
      </c>
    </row>
    <row r="5" spans="1:26" ht="15.75" thickBot="1" x14ac:dyDescent="0.3">
      <c r="A5" s="90"/>
      <c r="B5" s="2" t="s">
        <v>2</v>
      </c>
      <c r="C5" s="32">
        <f>('Daytime Rates 2025'!C5*0.15)+'Daytime Rates 2025'!C5</f>
        <v>110.4</v>
      </c>
      <c r="D5" s="32">
        <f t="shared" si="0"/>
        <v>138</v>
      </c>
      <c r="E5" s="16">
        <f t="shared" si="1"/>
        <v>82.800000000000011</v>
      </c>
      <c r="F5" s="16">
        <f t="shared" si="2"/>
        <v>103.50000000000001</v>
      </c>
      <c r="G5" s="17">
        <f t="shared" si="3"/>
        <v>55.2</v>
      </c>
      <c r="H5" s="17">
        <f t="shared" si="10"/>
        <v>69</v>
      </c>
      <c r="I5" s="30">
        <f>('Daytime Rates 2025'!I5*0.15)+'Daytime Rates 2025'!I5</f>
        <v>57.5</v>
      </c>
      <c r="J5" s="30">
        <f>('Daytime Rates 2025'!J5*0.15)+'Daytime Rates 2025'!J5</f>
        <v>82.305499999999995</v>
      </c>
      <c r="K5" s="30">
        <f t="shared" si="11"/>
        <v>102.88187499999999</v>
      </c>
      <c r="L5" s="12">
        <f t="shared" si="4"/>
        <v>43.125</v>
      </c>
      <c r="M5" s="12">
        <f t="shared" si="5"/>
        <v>61.729124999999996</v>
      </c>
      <c r="N5" s="12">
        <f t="shared" si="12"/>
        <v>77.161406249999999</v>
      </c>
      <c r="O5" s="76">
        <f t="shared" si="6"/>
        <v>28.75</v>
      </c>
      <c r="P5" s="76">
        <f>J5*0.5</f>
        <v>41.152749999999997</v>
      </c>
      <c r="Q5" s="76">
        <f t="shared" si="13"/>
        <v>51.440937499999997</v>
      </c>
      <c r="R5" s="14">
        <f>('Daytime Rates 2025'!R5*0.15)+'Daytime Rates 2025'!R5</f>
        <v>41.4</v>
      </c>
      <c r="S5" s="14">
        <f>('Daytime Rates 2025'!S5*0.15)+'Daytime Rates 2025'!S5</f>
        <v>63.25</v>
      </c>
      <c r="T5" s="14">
        <f t="shared" si="14"/>
        <v>79.0625</v>
      </c>
      <c r="U5" s="15">
        <f t="shared" si="8"/>
        <v>31.049999999999997</v>
      </c>
      <c r="V5" s="15">
        <f t="shared" si="9"/>
        <v>47.4375</v>
      </c>
      <c r="W5" s="15">
        <f t="shared" si="15"/>
        <v>59.296875</v>
      </c>
      <c r="X5" s="39">
        <f t="shared" si="16"/>
        <v>20.7</v>
      </c>
      <c r="Y5" s="39">
        <f t="shared" si="17"/>
        <v>31.625</v>
      </c>
      <c r="Z5" s="37">
        <f t="shared" si="18"/>
        <v>39.53125</v>
      </c>
    </row>
    <row r="6" spans="1:26" ht="15.75" thickBot="1" x14ac:dyDescent="0.3">
      <c r="A6" s="90"/>
      <c r="B6" s="2" t="s">
        <v>3</v>
      </c>
      <c r="C6" s="32">
        <f>('Daytime Rates 2025'!C6*0.15)+'Daytime Rates 2025'!C6</f>
        <v>81.546499999999995</v>
      </c>
      <c r="D6" s="32">
        <f t="shared" si="0"/>
        <v>101.93312499999999</v>
      </c>
      <c r="E6" s="16">
        <f t="shared" si="1"/>
        <v>61.159875</v>
      </c>
      <c r="F6" s="16">
        <f t="shared" si="2"/>
        <v>76.449843749999999</v>
      </c>
      <c r="G6" s="17">
        <f t="shared" si="3"/>
        <v>40.773249999999997</v>
      </c>
      <c r="H6" s="17">
        <f t="shared" si="10"/>
        <v>50.966562499999995</v>
      </c>
      <c r="I6" s="30">
        <f>('Daytime Rates 2025'!I6*0.15)+'Daytime Rates 2025'!I6</f>
        <v>46</v>
      </c>
      <c r="J6" s="30">
        <f>('Daytime Rates 2025'!J6*0.15)+'Daytime Rates 2025'!J6</f>
        <v>80.5</v>
      </c>
      <c r="K6" s="30">
        <f t="shared" si="11"/>
        <v>100.625</v>
      </c>
      <c r="L6" s="12">
        <f t="shared" si="4"/>
        <v>34.5</v>
      </c>
      <c r="M6" s="12">
        <f t="shared" si="5"/>
        <v>60.375</v>
      </c>
      <c r="N6" s="12">
        <f t="shared" si="12"/>
        <v>75.46875</v>
      </c>
      <c r="O6" s="76">
        <f t="shared" si="6"/>
        <v>23</v>
      </c>
      <c r="P6" s="76">
        <f t="shared" si="7"/>
        <v>40.25</v>
      </c>
      <c r="Q6" s="76">
        <f t="shared" si="13"/>
        <v>50.3125</v>
      </c>
      <c r="R6" s="14">
        <f>('Daytime Rates 2025'!R6*0.15)+'Daytime Rates 2025'!R6</f>
        <v>41.975000000000001</v>
      </c>
      <c r="S6" s="14">
        <f>('Daytime Rates 2025'!S6*0.15)+'Daytime Rates 2025'!S6</f>
        <v>57.5</v>
      </c>
      <c r="T6" s="14">
        <f t="shared" si="14"/>
        <v>71.875</v>
      </c>
      <c r="U6" s="15">
        <f t="shared" si="8"/>
        <v>31.481250000000003</v>
      </c>
      <c r="V6" s="15">
        <f t="shared" si="9"/>
        <v>43.125</v>
      </c>
      <c r="W6" s="15">
        <f t="shared" si="15"/>
        <v>53.90625</v>
      </c>
      <c r="X6" s="39">
        <f t="shared" si="16"/>
        <v>20.987500000000001</v>
      </c>
      <c r="Y6" s="39">
        <f t="shared" si="17"/>
        <v>28.75</v>
      </c>
      <c r="Z6" s="37">
        <f t="shared" si="18"/>
        <v>35.9375</v>
      </c>
    </row>
    <row r="7" spans="1:26" ht="15.75" thickBot="1" x14ac:dyDescent="0.3">
      <c r="A7" s="91"/>
      <c r="B7" s="3" t="s">
        <v>4</v>
      </c>
      <c r="C7" s="34">
        <f>('Daytime Rates 2025'!C7*0.15)+'Daytime Rates 2025'!C7</f>
        <v>82.8</v>
      </c>
      <c r="D7" s="34">
        <f t="shared" si="0"/>
        <v>103.5</v>
      </c>
      <c r="E7" s="18">
        <f t="shared" si="1"/>
        <v>62.099999999999994</v>
      </c>
      <c r="F7" s="18">
        <f t="shared" si="2"/>
        <v>77.625</v>
      </c>
      <c r="G7" s="19">
        <f t="shared" si="3"/>
        <v>41.4</v>
      </c>
      <c r="H7" s="19">
        <f t="shared" si="10"/>
        <v>51.75</v>
      </c>
      <c r="I7" s="31">
        <f>('Daytime Rates 2025'!I7*0.15)+'Daytime Rates 2025'!I7</f>
        <v>57.5</v>
      </c>
      <c r="J7" s="31">
        <f>('Daytime Rates 2025'!J7*0.15)+'Daytime Rates 2025'!J7</f>
        <v>75.900000000000006</v>
      </c>
      <c r="K7" s="31">
        <f t="shared" si="11"/>
        <v>94.875</v>
      </c>
      <c r="L7" s="20">
        <f t="shared" si="4"/>
        <v>43.125</v>
      </c>
      <c r="M7" s="20">
        <f t="shared" si="5"/>
        <v>56.925000000000004</v>
      </c>
      <c r="N7" s="20">
        <f t="shared" si="12"/>
        <v>71.15625</v>
      </c>
      <c r="O7" s="77">
        <f t="shared" si="6"/>
        <v>28.75</v>
      </c>
      <c r="P7" s="77">
        <f t="shared" si="7"/>
        <v>37.950000000000003</v>
      </c>
      <c r="Q7" s="77">
        <f t="shared" si="13"/>
        <v>47.4375</v>
      </c>
      <c r="R7" s="53">
        <f>('Daytime Rates 2025'!R7*0.15)+'Daytime Rates 2025'!R7</f>
        <v>46</v>
      </c>
      <c r="S7" s="22">
        <f>('Daytime Rates 2025'!S7*0.15)+'Daytime Rates 2025'!S7</f>
        <v>43.7</v>
      </c>
      <c r="T7" s="22">
        <f t="shared" si="14"/>
        <v>54.625</v>
      </c>
      <c r="U7" s="23">
        <f t="shared" si="8"/>
        <v>34.5</v>
      </c>
      <c r="V7" s="23">
        <f t="shared" si="9"/>
        <v>32.775000000000006</v>
      </c>
      <c r="W7" s="23">
        <f t="shared" si="15"/>
        <v>40.968750000000007</v>
      </c>
      <c r="X7" s="39">
        <f t="shared" si="16"/>
        <v>23</v>
      </c>
      <c r="Y7" s="39">
        <f t="shared" si="17"/>
        <v>21.85</v>
      </c>
      <c r="Z7" s="38">
        <f t="shared" si="18"/>
        <v>27.3125</v>
      </c>
    </row>
    <row r="8" spans="1:26" ht="15.75" thickBot="1" x14ac:dyDescent="0.3">
      <c r="A8" s="89" t="s">
        <v>121</v>
      </c>
      <c r="B8" s="4" t="s">
        <v>5</v>
      </c>
      <c r="C8" s="33">
        <f>('Daytime Rates 2025'!C8*0.15)+'Daytime Rates 2025'!C8</f>
        <v>80.5</v>
      </c>
      <c r="D8" s="33">
        <f t="shared" si="0"/>
        <v>100.625</v>
      </c>
      <c r="E8" s="10">
        <f t="shared" si="1"/>
        <v>60.375</v>
      </c>
      <c r="F8" s="10">
        <f t="shared" si="2"/>
        <v>75.46875</v>
      </c>
      <c r="G8" s="11">
        <f t="shared" si="3"/>
        <v>40.25</v>
      </c>
      <c r="H8" s="11">
        <f t="shared" si="10"/>
        <v>50.3125</v>
      </c>
      <c r="I8" s="29">
        <f>('Daytime Rates 2025'!I8*0.15)+'Daytime Rates 2025'!I8</f>
        <v>34.810499999999998</v>
      </c>
      <c r="J8" s="29">
        <f>('Daytime Rates 2025'!J8*0.15)+'Daytime Rates 2025'!J8</f>
        <v>60.95</v>
      </c>
      <c r="K8" s="29">
        <f t="shared" si="11"/>
        <v>76.1875</v>
      </c>
      <c r="L8" s="24">
        <f t="shared" si="4"/>
        <v>26.107875</v>
      </c>
      <c r="M8" s="24">
        <f t="shared" si="5"/>
        <v>45.712500000000006</v>
      </c>
      <c r="N8" s="24">
        <f t="shared" si="12"/>
        <v>57.140625000000007</v>
      </c>
      <c r="O8" s="75">
        <f t="shared" si="6"/>
        <v>17.405249999999999</v>
      </c>
      <c r="P8" s="75">
        <f t="shared" si="7"/>
        <v>30.475000000000001</v>
      </c>
      <c r="Q8" s="75">
        <f t="shared" si="13"/>
        <v>38.09375</v>
      </c>
      <c r="R8" s="28">
        <f>('Daytime Rates 2025'!R8*0.15)+'Daytime Rates 2025'!R8</f>
        <v>29.9</v>
      </c>
      <c r="S8" s="28">
        <f>('Daytime Rates 2025'!S8*0.15)+'Daytime Rates 2025'!S8</f>
        <v>46</v>
      </c>
      <c r="T8" s="28">
        <f t="shared" si="14"/>
        <v>57.5</v>
      </c>
      <c r="U8" s="27">
        <f t="shared" si="8"/>
        <v>22.424999999999997</v>
      </c>
      <c r="V8" s="27">
        <f t="shared" si="9"/>
        <v>34.5</v>
      </c>
      <c r="W8" s="27">
        <f t="shared" si="15"/>
        <v>43.125</v>
      </c>
      <c r="X8" s="39">
        <f t="shared" si="16"/>
        <v>14.95</v>
      </c>
      <c r="Y8" s="39">
        <f t="shared" si="17"/>
        <v>23</v>
      </c>
      <c r="Z8" s="36">
        <f t="shared" si="18"/>
        <v>28.75</v>
      </c>
    </row>
    <row r="9" spans="1:26" ht="15.75" thickBot="1" x14ac:dyDescent="0.3">
      <c r="A9" s="90"/>
      <c r="B9" s="2" t="s">
        <v>6</v>
      </c>
      <c r="C9" s="32">
        <f>('Daytime Rates 2025'!C9*0.15)+'Daytime Rates 2025'!C9</f>
        <v>47.564</v>
      </c>
      <c r="D9" s="32">
        <f t="shared" si="0"/>
        <v>59.454999999999998</v>
      </c>
      <c r="E9" s="16">
        <f t="shared" si="1"/>
        <v>35.673000000000002</v>
      </c>
      <c r="F9" s="16">
        <f t="shared" si="2"/>
        <v>44.591250000000002</v>
      </c>
      <c r="G9" s="17">
        <f t="shared" si="3"/>
        <v>23.782</v>
      </c>
      <c r="H9" s="17">
        <f t="shared" si="10"/>
        <v>29.727499999999999</v>
      </c>
      <c r="I9" s="30">
        <f>('Daytime Rates 2025'!I9*0.15)+'Daytime Rates 2025'!I9</f>
        <v>24.15</v>
      </c>
      <c r="J9" s="30">
        <f>('Daytime Rates 2025'!J9*0.15)+'Daytime Rates 2025'!J9</f>
        <v>28.175000000000001</v>
      </c>
      <c r="K9" s="30">
        <f t="shared" si="11"/>
        <v>35.21875</v>
      </c>
      <c r="L9" s="12">
        <f t="shared" si="4"/>
        <v>18.112499999999997</v>
      </c>
      <c r="M9" s="12">
        <f t="shared" si="5"/>
        <v>21.131250000000001</v>
      </c>
      <c r="N9" s="12">
        <f t="shared" si="12"/>
        <v>26.4140625</v>
      </c>
      <c r="O9" s="76">
        <f t="shared" si="6"/>
        <v>12.074999999999999</v>
      </c>
      <c r="P9" s="76">
        <f t="shared" si="7"/>
        <v>14.0875</v>
      </c>
      <c r="Q9" s="76">
        <f t="shared" si="13"/>
        <v>17.609375</v>
      </c>
      <c r="R9" s="14">
        <f>('Daytime Rates 2025'!R9*0.15)+'Daytime Rates 2025'!R9</f>
        <v>23.23</v>
      </c>
      <c r="S9" s="14">
        <f>('Daytime Rates 2025'!S9*0.15)+'Daytime Rates 2025'!S9</f>
        <v>28.175000000000001</v>
      </c>
      <c r="T9" s="14">
        <f t="shared" si="14"/>
        <v>35.21875</v>
      </c>
      <c r="U9" s="15">
        <f t="shared" si="8"/>
        <v>17.422499999999999</v>
      </c>
      <c r="V9" s="15">
        <f t="shared" si="9"/>
        <v>21.131250000000001</v>
      </c>
      <c r="W9" s="15">
        <f t="shared" si="15"/>
        <v>26.4140625</v>
      </c>
      <c r="X9" s="39">
        <f t="shared" si="16"/>
        <v>11.615</v>
      </c>
      <c r="Y9" s="39">
        <f t="shared" si="17"/>
        <v>14.0875</v>
      </c>
      <c r="Z9" s="37">
        <f t="shared" si="18"/>
        <v>17.609375</v>
      </c>
    </row>
    <row r="10" spans="1:26" ht="15.75" thickBot="1" x14ac:dyDescent="0.3">
      <c r="A10" s="90"/>
      <c r="B10" s="2" t="s">
        <v>2</v>
      </c>
      <c r="C10" s="32">
        <f>('Daytime Rates 2025'!C10*0.15)+'Daytime Rates 2025'!C10</f>
        <v>82.339999999999989</v>
      </c>
      <c r="D10" s="32">
        <f t="shared" si="0"/>
        <v>102.92499999999998</v>
      </c>
      <c r="E10" s="16">
        <f t="shared" si="1"/>
        <v>61.754999999999995</v>
      </c>
      <c r="F10" s="16">
        <f t="shared" si="2"/>
        <v>77.193749999999994</v>
      </c>
      <c r="G10" s="17">
        <f t="shared" si="3"/>
        <v>41.169999999999995</v>
      </c>
      <c r="H10" s="17">
        <f t="shared" si="10"/>
        <v>51.462499999999991</v>
      </c>
      <c r="I10" s="30">
        <f>('Daytime Rates 2025'!I10*0.15)+'Daytime Rates 2025'!I10</f>
        <v>42.55</v>
      </c>
      <c r="J10" s="30">
        <f>('Daytime Rates 2025'!J10*0.15)+'Daytime Rates 2025'!J10</f>
        <v>74.358999999999995</v>
      </c>
      <c r="K10" s="30">
        <f t="shared" si="11"/>
        <v>92.94874999999999</v>
      </c>
      <c r="L10" s="12">
        <f t="shared" si="4"/>
        <v>31.912499999999998</v>
      </c>
      <c r="M10" s="12">
        <f t="shared" si="5"/>
        <v>55.76925</v>
      </c>
      <c r="N10" s="12">
        <f t="shared" si="12"/>
        <v>69.711562499999999</v>
      </c>
      <c r="O10" s="76">
        <f t="shared" si="6"/>
        <v>21.274999999999999</v>
      </c>
      <c r="P10" s="76">
        <f t="shared" si="7"/>
        <v>37.179499999999997</v>
      </c>
      <c r="Q10" s="76">
        <f t="shared" si="13"/>
        <v>46.474374999999995</v>
      </c>
      <c r="R10" s="22">
        <f>('Daytime Rates 2025'!R10*0.15)+'Daytime Rates 2025'!R10</f>
        <v>39.1</v>
      </c>
      <c r="S10" s="14">
        <f>('Daytime Rates 2025'!S10*0.15)+'Daytime Rates 2025'!S10</f>
        <v>53.106999999999999</v>
      </c>
      <c r="T10" s="14">
        <f t="shared" si="14"/>
        <v>66.383749999999992</v>
      </c>
      <c r="U10" s="15">
        <f t="shared" si="8"/>
        <v>29.325000000000003</v>
      </c>
      <c r="V10" s="15">
        <f t="shared" si="9"/>
        <v>39.830249999999999</v>
      </c>
      <c r="W10" s="15">
        <f t="shared" si="15"/>
        <v>49.787812500000001</v>
      </c>
      <c r="X10" s="39">
        <f t="shared" si="16"/>
        <v>19.55</v>
      </c>
      <c r="Y10" s="39">
        <f t="shared" si="17"/>
        <v>26.5535</v>
      </c>
      <c r="Z10" s="37">
        <f t="shared" si="18"/>
        <v>33.191874999999996</v>
      </c>
    </row>
    <row r="11" spans="1:26" ht="15.75" thickBot="1" x14ac:dyDescent="0.3">
      <c r="A11" s="90"/>
      <c r="B11" s="2" t="s">
        <v>3</v>
      </c>
      <c r="C11" s="32">
        <f>('Daytime Rates 2025'!C11*0.15)+'Daytime Rates 2025'!C11</f>
        <v>67.953500000000005</v>
      </c>
      <c r="D11" s="32">
        <f t="shared" si="0"/>
        <v>84.94187500000001</v>
      </c>
      <c r="E11" s="16">
        <f t="shared" si="1"/>
        <v>50.965125</v>
      </c>
      <c r="F11" s="16">
        <f t="shared" si="2"/>
        <v>63.706406250000001</v>
      </c>
      <c r="G11" s="17">
        <f t="shared" si="3"/>
        <v>33.976750000000003</v>
      </c>
      <c r="H11" s="17">
        <f t="shared" si="10"/>
        <v>42.470937500000005</v>
      </c>
      <c r="I11" s="30">
        <f>('Daytime Rates 2025'!I11*0.15)+'Daytime Rates 2025'!I11</f>
        <v>34.5</v>
      </c>
      <c r="J11" s="30">
        <f>('Daytime Rates 2025'!J11*0.15)+'Daytime Rates 2025'!J11</f>
        <v>40.25</v>
      </c>
      <c r="K11" s="30">
        <f t="shared" si="11"/>
        <v>50.3125</v>
      </c>
      <c r="L11" s="12">
        <f t="shared" si="4"/>
        <v>25.875</v>
      </c>
      <c r="M11" s="12">
        <f t="shared" si="5"/>
        <v>30.1875</v>
      </c>
      <c r="N11" s="12">
        <f t="shared" si="12"/>
        <v>37.734375</v>
      </c>
      <c r="O11" s="76">
        <f t="shared" si="6"/>
        <v>17.25</v>
      </c>
      <c r="P11" s="76">
        <f t="shared" si="7"/>
        <v>20.125</v>
      </c>
      <c r="Q11" s="76">
        <f t="shared" si="13"/>
        <v>25.15625</v>
      </c>
      <c r="R11" s="14">
        <f>('Daytime Rates 2025'!R11*0.15)+'Daytime Rates 2025'!R11</f>
        <v>33.0625</v>
      </c>
      <c r="S11" s="14">
        <f>('Daytime Rates 2025'!S11*0.15)+'Daytime Rates 2025'!S11</f>
        <v>40.25</v>
      </c>
      <c r="T11" s="14">
        <f t="shared" si="14"/>
        <v>50.3125</v>
      </c>
      <c r="U11" s="15">
        <f t="shared" si="8"/>
        <v>24.796875</v>
      </c>
      <c r="V11" s="15">
        <f t="shared" si="9"/>
        <v>30.1875</v>
      </c>
      <c r="W11" s="15">
        <f t="shared" si="15"/>
        <v>37.734375</v>
      </c>
      <c r="X11" s="39">
        <f t="shared" si="16"/>
        <v>16.53125</v>
      </c>
      <c r="Y11" s="39">
        <f t="shared" si="17"/>
        <v>20.125</v>
      </c>
      <c r="Z11" s="37">
        <f t="shared" si="18"/>
        <v>25.15625</v>
      </c>
    </row>
    <row r="12" spans="1:26" ht="15.75" thickBot="1" x14ac:dyDescent="0.3">
      <c r="A12" s="91"/>
      <c r="B12" s="3" t="s">
        <v>4</v>
      </c>
      <c r="C12" s="34">
        <f>('Daytime Rates 2025'!C12*0.15)+'Daytime Rates 2025'!C12</f>
        <v>67.953500000000005</v>
      </c>
      <c r="D12" s="34">
        <f t="shared" si="0"/>
        <v>84.94187500000001</v>
      </c>
      <c r="E12" s="18">
        <f t="shared" si="1"/>
        <v>50.965125</v>
      </c>
      <c r="F12" s="18">
        <f t="shared" si="2"/>
        <v>63.706406250000001</v>
      </c>
      <c r="G12" s="19">
        <f t="shared" si="3"/>
        <v>33.976750000000003</v>
      </c>
      <c r="H12" s="19">
        <f t="shared" si="10"/>
        <v>42.470937500000005</v>
      </c>
      <c r="I12" s="31">
        <f>('Daytime Rates 2025'!I12*0.15)+'Daytime Rates 2025'!I12</f>
        <v>31.740000000000002</v>
      </c>
      <c r="J12" s="31">
        <f>('Daytime Rates 2025'!J12*0.15)+'Daytime Rates 2025'!J12</f>
        <v>75.900000000000006</v>
      </c>
      <c r="K12" s="31">
        <f t="shared" si="11"/>
        <v>94.875</v>
      </c>
      <c r="L12" s="20">
        <f t="shared" si="4"/>
        <v>23.805</v>
      </c>
      <c r="M12" s="20">
        <f t="shared" si="5"/>
        <v>56.925000000000004</v>
      </c>
      <c r="N12" s="20">
        <f t="shared" si="12"/>
        <v>71.15625</v>
      </c>
      <c r="O12" s="77">
        <f t="shared" si="6"/>
        <v>15.870000000000001</v>
      </c>
      <c r="P12" s="77">
        <f t="shared" si="7"/>
        <v>37.950000000000003</v>
      </c>
      <c r="Q12" s="77">
        <f t="shared" si="13"/>
        <v>47.4375</v>
      </c>
      <c r="R12" s="22">
        <f>('Daytime Rates 2025'!R12*0.15)+'Daytime Rates 2025'!R12</f>
        <v>28.75</v>
      </c>
      <c r="S12" s="22">
        <f>('Daytime Rates 2025'!S12*0.15)+'Daytime Rates 2025'!S12</f>
        <v>51.75</v>
      </c>
      <c r="T12" s="22">
        <f t="shared" si="14"/>
        <v>64.6875</v>
      </c>
      <c r="U12" s="23">
        <f t="shared" si="8"/>
        <v>21.5625</v>
      </c>
      <c r="V12" s="23">
        <f t="shared" si="9"/>
        <v>38.8125</v>
      </c>
      <c r="W12" s="23">
        <f t="shared" si="15"/>
        <v>48.515625</v>
      </c>
      <c r="X12" s="39">
        <f t="shared" si="16"/>
        <v>14.375</v>
      </c>
      <c r="Y12" s="39">
        <f t="shared" si="17"/>
        <v>25.875</v>
      </c>
      <c r="Z12" s="38">
        <f t="shared" si="18"/>
        <v>32.34375</v>
      </c>
    </row>
    <row r="13" spans="1:26" ht="15.75" thickBot="1" x14ac:dyDescent="0.3">
      <c r="A13" s="89" t="s">
        <v>118</v>
      </c>
      <c r="B13" s="4" t="s">
        <v>5</v>
      </c>
      <c r="C13" s="33">
        <f>('Daytime Rates 2025'!C13*0.15)+'Daytime Rates 2025'!C13</f>
        <v>80.5</v>
      </c>
      <c r="D13" s="33">
        <f t="shared" si="0"/>
        <v>100.625</v>
      </c>
      <c r="E13" s="10">
        <f t="shared" si="1"/>
        <v>60.375</v>
      </c>
      <c r="F13" s="10">
        <f t="shared" si="2"/>
        <v>75.46875</v>
      </c>
      <c r="G13" s="11">
        <f t="shared" si="3"/>
        <v>40.25</v>
      </c>
      <c r="H13" s="11">
        <f t="shared" si="10"/>
        <v>50.3125</v>
      </c>
      <c r="I13" s="29">
        <f>('Daytime Rates 2025'!I13*0.15)+'Daytime Rates 2025'!I13</f>
        <v>41.917500000000004</v>
      </c>
      <c r="J13" s="29">
        <f>('Daytime Rates 2025'!J13*0.15)+'Daytime Rates 2025'!J13</f>
        <v>45.149000000000001</v>
      </c>
      <c r="K13" s="29">
        <f t="shared" si="11"/>
        <v>56.436250000000001</v>
      </c>
      <c r="L13" s="24">
        <f t="shared" si="4"/>
        <v>31.438125000000003</v>
      </c>
      <c r="M13" s="24">
        <f t="shared" si="5"/>
        <v>33.861750000000001</v>
      </c>
      <c r="N13" s="24">
        <f t="shared" si="12"/>
        <v>42.327187500000001</v>
      </c>
      <c r="O13" s="75">
        <f t="shared" si="6"/>
        <v>20.958750000000002</v>
      </c>
      <c r="P13" s="75">
        <f t="shared" si="7"/>
        <v>22.5745</v>
      </c>
      <c r="Q13" s="75">
        <f t="shared" si="13"/>
        <v>28.218125000000001</v>
      </c>
      <c r="R13" s="74">
        <f>('Daytime Rates 2025'!R13*0.15)+'Daytime Rates 2025'!R13</f>
        <v>29.9</v>
      </c>
      <c r="S13" s="74">
        <f>('Daytime Rates 2025'!S13*0.15)+'Daytime Rates 2025'!S13</f>
        <v>35.419999999999995</v>
      </c>
      <c r="T13" s="28">
        <f t="shared" si="14"/>
        <v>44.274999999999991</v>
      </c>
      <c r="U13" s="27">
        <f t="shared" si="8"/>
        <v>22.424999999999997</v>
      </c>
      <c r="V13" s="27">
        <f t="shared" si="9"/>
        <v>26.564999999999998</v>
      </c>
      <c r="W13" s="27">
        <f t="shared" si="15"/>
        <v>33.206249999999997</v>
      </c>
      <c r="X13" s="39">
        <f t="shared" si="16"/>
        <v>14.95</v>
      </c>
      <c r="Y13" s="39">
        <f t="shared" si="17"/>
        <v>17.709999999999997</v>
      </c>
      <c r="Z13" s="36">
        <f t="shared" si="18"/>
        <v>22.137499999999996</v>
      </c>
    </row>
    <row r="14" spans="1:26" ht="15.75" thickBot="1" x14ac:dyDescent="0.3">
      <c r="A14" s="90"/>
      <c r="B14" s="2" t="s">
        <v>6</v>
      </c>
      <c r="C14" s="32">
        <f>('Daytime Rates 2025'!C14*0.15)+'Daytime Rates 2025'!C14</f>
        <v>42.503999999999998</v>
      </c>
      <c r="D14" s="32">
        <f t="shared" si="0"/>
        <v>53.129999999999995</v>
      </c>
      <c r="E14" s="16">
        <f t="shared" si="1"/>
        <v>31.878</v>
      </c>
      <c r="F14" s="16">
        <f t="shared" si="2"/>
        <v>39.847499999999997</v>
      </c>
      <c r="G14" s="17">
        <f t="shared" si="3"/>
        <v>21.251999999999999</v>
      </c>
      <c r="H14" s="17">
        <f t="shared" si="10"/>
        <v>26.564999999999998</v>
      </c>
      <c r="I14" s="30">
        <f>('Daytime Rates 2025'!I14*0.15)+'Daytime Rates 2025'!I14</f>
        <v>27.622999999999998</v>
      </c>
      <c r="J14" s="30">
        <f>('Daytime Rates 2025'!J14*0.15)+'Daytime Rates 2025'!J14</f>
        <v>28.98</v>
      </c>
      <c r="K14" s="30">
        <f t="shared" si="11"/>
        <v>36.225000000000001</v>
      </c>
      <c r="L14" s="12">
        <f t="shared" si="4"/>
        <v>20.71725</v>
      </c>
      <c r="M14" s="12">
        <f t="shared" si="5"/>
        <v>21.734999999999999</v>
      </c>
      <c r="N14" s="12">
        <f t="shared" si="12"/>
        <v>27.168749999999999</v>
      </c>
      <c r="O14" s="76">
        <f t="shared" si="6"/>
        <v>13.811499999999999</v>
      </c>
      <c r="P14" s="76">
        <f t="shared" si="7"/>
        <v>14.49</v>
      </c>
      <c r="Q14" s="76">
        <f t="shared" si="13"/>
        <v>18.112500000000001</v>
      </c>
      <c r="R14" s="14">
        <f>('Daytime Rates 2025'!R14*0.15)+'Daytime Rates 2025'!R14</f>
        <v>26.162500000000001</v>
      </c>
      <c r="S14" s="52">
        <f>('Daytime Rates 2025'!S14*0.15)+'Daytime Rates 2025'!S14</f>
        <v>28.98</v>
      </c>
      <c r="T14" s="14">
        <f t="shared" si="14"/>
        <v>36.225000000000001</v>
      </c>
      <c r="U14" s="15">
        <f t="shared" si="8"/>
        <v>19.621875000000003</v>
      </c>
      <c r="V14" s="15">
        <f t="shared" si="9"/>
        <v>21.734999999999999</v>
      </c>
      <c r="W14" s="15">
        <f t="shared" si="15"/>
        <v>27.168749999999999</v>
      </c>
      <c r="X14" s="39">
        <f t="shared" si="16"/>
        <v>13.081250000000001</v>
      </c>
      <c r="Y14" s="39">
        <f t="shared" si="17"/>
        <v>14.49</v>
      </c>
      <c r="Z14" s="37">
        <f t="shared" si="18"/>
        <v>18.112500000000001</v>
      </c>
    </row>
    <row r="15" spans="1:26" ht="15.75" thickBot="1" x14ac:dyDescent="0.3">
      <c r="A15" s="90"/>
      <c r="B15" s="2" t="s">
        <v>2</v>
      </c>
      <c r="C15" s="32">
        <f>('Daytime Rates 2025'!C15*0.15)+'Daytime Rates 2025'!C15</f>
        <v>90.85</v>
      </c>
      <c r="D15" s="32">
        <f t="shared" si="0"/>
        <v>113.5625</v>
      </c>
      <c r="E15" s="16">
        <f t="shared" si="1"/>
        <v>68.137499999999989</v>
      </c>
      <c r="F15" s="16">
        <f t="shared" si="2"/>
        <v>85.171874999999986</v>
      </c>
      <c r="G15" s="17">
        <f t="shared" si="3"/>
        <v>45.424999999999997</v>
      </c>
      <c r="H15" s="17">
        <f t="shared" si="10"/>
        <v>56.78125</v>
      </c>
      <c r="I15" s="30">
        <f>('Daytime Rates 2025'!I15*0.15)+'Daytime Rates 2025'!I15</f>
        <v>46</v>
      </c>
      <c r="J15" s="30">
        <f>('Daytime Rates 2025'!J15*0.15)+'Daytime Rates 2025'!J15</f>
        <v>46.471499999999999</v>
      </c>
      <c r="K15" s="30">
        <f t="shared" si="11"/>
        <v>58.089374999999997</v>
      </c>
      <c r="L15" s="12">
        <f t="shared" si="4"/>
        <v>34.5</v>
      </c>
      <c r="M15" s="12">
        <f t="shared" si="5"/>
        <v>34.853625000000001</v>
      </c>
      <c r="N15" s="12">
        <f t="shared" si="12"/>
        <v>43.567031249999999</v>
      </c>
      <c r="O15" s="76">
        <f t="shared" si="6"/>
        <v>23</v>
      </c>
      <c r="P15" s="76">
        <f t="shared" si="7"/>
        <v>23.235749999999999</v>
      </c>
      <c r="Q15" s="76">
        <f t="shared" si="13"/>
        <v>29.044687499999998</v>
      </c>
      <c r="R15" s="14">
        <f>('Daytime Rates 2025'!R15*0.15)+'Daytime Rates 2025'!R15</f>
        <v>53.521000000000001</v>
      </c>
      <c r="S15" s="52">
        <f>('Daytime Rates 2025'!S15*0.15)+'Daytime Rates 2025'!S15</f>
        <v>46</v>
      </c>
      <c r="T15" s="14">
        <f t="shared" si="14"/>
        <v>57.5</v>
      </c>
      <c r="U15" s="15">
        <f t="shared" si="8"/>
        <v>40.140749999999997</v>
      </c>
      <c r="V15" s="15">
        <f t="shared" si="9"/>
        <v>34.5</v>
      </c>
      <c r="W15" s="15">
        <f t="shared" si="15"/>
        <v>43.125</v>
      </c>
      <c r="X15" s="39">
        <f t="shared" si="16"/>
        <v>26.7605</v>
      </c>
      <c r="Y15" s="39">
        <f t="shared" si="17"/>
        <v>23</v>
      </c>
      <c r="Z15" s="37">
        <f t="shared" si="18"/>
        <v>28.75</v>
      </c>
    </row>
    <row r="16" spans="1:26" ht="15.75" thickBot="1" x14ac:dyDescent="0.3">
      <c r="A16" s="90"/>
      <c r="B16" s="2" t="s">
        <v>3</v>
      </c>
      <c r="C16" s="32">
        <f>('Daytime Rates 2025'!C16*0.15)+'Daytime Rates 2025'!C16</f>
        <v>60.95</v>
      </c>
      <c r="D16" s="32">
        <f t="shared" si="0"/>
        <v>76.1875</v>
      </c>
      <c r="E16" s="16">
        <f t="shared" si="1"/>
        <v>45.712500000000006</v>
      </c>
      <c r="F16" s="16">
        <f t="shared" si="2"/>
        <v>57.140625000000007</v>
      </c>
      <c r="G16" s="17">
        <f t="shared" si="3"/>
        <v>30.475000000000001</v>
      </c>
      <c r="H16" s="17">
        <f t="shared" si="10"/>
        <v>38.09375</v>
      </c>
      <c r="I16" s="30">
        <f>('Daytime Rates 2025'!I16*0.15)+'Daytime Rates 2025'!I16</f>
        <v>39.456500000000005</v>
      </c>
      <c r="J16" s="30">
        <f>('Daytime Rates 2025'!J16*0.15)+'Daytime Rates 2025'!J16</f>
        <v>41.4</v>
      </c>
      <c r="K16" s="30">
        <f t="shared" si="11"/>
        <v>51.75</v>
      </c>
      <c r="L16" s="12">
        <f t="shared" si="4"/>
        <v>29.592375000000004</v>
      </c>
      <c r="M16" s="12">
        <f t="shared" si="5"/>
        <v>31.049999999999997</v>
      </c>
      <c r="N16" s="12">
        <f t="shared" si="12"/>
        <v>38.8125</v>
      </c>
      <c r="O16" s="76">
        <f t="shared" si="6"/>
        <v>19.728250000000003</v>
      </c>
      <c r="P16" s="76">
        <f t="shared" si="7"/>
        <v>20.7</v>
      </c>
      <c r="Q16" s="76">
        <f t="shared" si="13"/>
        <v>25.875</v>
      </c>
      <c r="R16" s="14">
        <f>('Daytime Rates 2025'!R16*0.15)+'Daytime Rates 2025'!R16</f>
        <v>37.144999999999996</v>
      </c>
      <c r="S16" s="14">
        <f>('Daytime Rates 2025'!S16*0.15)+'Daytime Rates 2025'!S16</f>
        <v>41.4</v>
      </c>
      <c r="T16" s="14">
        <f t="shared" si="14"/>
        <v>51.75</v>
      </c>
      <c r="U16" s="15">
        <f t="shared" si="8"/>
        <v>27.858749999999997</v>
      </c>
      <c r="V16" s="15">
        <f t="shared" si="9"/>
        <v>31.049999999999997</v>
      </c>
      <c r="W16" s="15">
        <f t="shared" si="15"/>
        <v>38.8125</v>
      </c>
      <c r="X16" s="39">
        <f t="shared" si="16"/>
        <v>18.572499999999998</v>
      </c>
      <c r="Y16" s="39">
        <f t="shared" si="17"/>
        <v>20.7</v>
      </c>
      <c r="Z16" s="37">
        <f t="shared" si="18"/>
        <v>25.875</v>
      </c>
    </row>
    <row r="17" spans="1:26" ht="15.75" thickBot="1" x14ac:dyDescent="0.3">
      <c r="A17" s="91"/>
      <c r="B17" s="3" t="s">
        <v>4</v>
      </c>
      <c r="C17" s="34">
        <f>('Daytime Rates 2025'!C17*0.15)+'Daytime Rates 2025'!C17</f>
        <v>67.953500000000005</v>
      </c>
      <c r="D17" s="34">
        <f t="shared" si="0"/>
        <v>84.94187500000001</v>
      </c>
      <c r="E17" s="18">
        <f t="shared" si="1"/>
        <v>50.965125</v>
      </c>
      <c r="F17" s="18">
        <f t="shared" si="2"/>
        <v>63.706406250000001</v>
      </c>
      <c r="G17" s="19">
        <f t="shared" si="3"/>
        <v>33.976750000000003</v>
      </c>
      <c r="H17" s="19">
        <f t="shared" si="10"/>
        <v>42.470937500000005</v>
      </c>
      <c r="I17" s="31">
        <f>('Daytime Rates 2025'!I17*0.15)+'Daytime Rates 2025'!I17</f>
        <v>46.805000000000007</v>
      </c>
      <c r="J17" s="31">
        <f>('Daytime Rates 2025'!J17*0.15)+'Daytime Rates 2025'!J17</f>
        <v>51.75</v>
      </c>
      <c r="K17" s="31">
        <f t="shared" si="11"/>
        <v>64.6875</v>
      </c>
      <c r="L17" s="20">
        <f t="shared" si="4"/>
        <v>35.103750000000005</v>
      </c>
      <c r="M17" s="20">
        <f t="shared" si="5"/>
        <v>38.8125</v>
      </c>
      <c r="N17" s="20">
        <f t="shared" si="12"/>
        <v>48.515625</v>
      </c>
      <c r="O17" s="77">
        <f t="shared" si="6"/>
        <v>23.402500000000003</v>
      </c>
      <c r="P17" s="77">
        <f t="shared" si="7"/>
        <v>25.875</v>
      </c>
      <c r="Q17" s="77">
        <f t="shared" si="13"/>
        <v>32.34375</v>
      </c>
      <c r="R17" s="22">
        <f>('Daytime Rates 2025'!R17*0.15)+'Daytime Rates 2025'!R17</f>
        <v>41.112499999999997</v>
      </c>
      <c r="S17" s="53">
        <f>('Daytime Rates 2025'!S17*0.15)+'Daytime Rates 2025'!S17</f>
        <v>47.15</v>
      </c>
      <c r="T17" s="22">
        <f t="shared" si="14"/>
        <v>58.9375</v>
      </c>
      <c r="U17" s="23">
        <f t="shared" si="8"/>
        <v>30.834374999999998</v>
      </c>
      <c r="V17" s="23">
        <f t="shared" si="9"/>
        <v>35.362499999999997</v>
      </c>
      <c r="W17" s="23">
        <f t="shared" si="15"/>
        <v>44.203125</v>
      </c>
      <c r="X17" s="39">
        <f t="shared" si="16"/>
        <v>20.556249999999999</v>
      </c>
      <c r="Y17" s="39">
        <f t="shared" si="17"/>
        <v>23.574999999999999</v>
      </c>
      <c r="Z17" s="38">
        <f t="shared" si="18"/>
        <v>29.46875</v>
      </c>
    </row>
    <row r="18" spans="1:26" ht="15.75" thickBot="1" x14ac:dyDescent="0.3">
      <c r="A18" s="89" t="s">
        <v>119</v>
      </c>
      <c r="B18" s="4" t="s">
        <v>5</v>
      </c>
      <c r="C18" s="33">
        <f>('Daytime Rates 2025'!C18*0.15)+'Daytime Rates 2025'!C18</f>
        <v>80.5</v>
      </c>
      <c r="D18" s="33">
        <f t="shared" si="0"/>
        <v>100.625</v>
      </c>
      <c r="E18" s="10">
        <f t="shared" si="1"/>
        <v>60.375</v>
      </c>
      <c r="F18" s="10">
        <f t="shared" si="2"/>
        <v>75.46875</v>
      </c>
      <c r="G18" s="11">
        <f t="shared" si="3"/>
        <v>40.25</v>
      </c>
      <c r="H18" s="11">
        <f t="shared" si="10"/>
        <v>50.3125</v>
      </c>
      <c r="I18" s="29">
        <f>('Daytime Rates 2025'!I18*0.15)+'Daytime Rates 2025'!I18</f>
        <v>36.293999999999997</v>
      </c>
      <c r="J18" s="29">
        <f>('Daytime Rates 2025'!J18*0.15)+'Daytime Rates 2025'!J18</f>
        <v>69.344999999999999</v>
      </c>
      <c r="K18" s="29">
        <f t="shared" si="11"/>
        <v>86.681250000000006</v>
      </c>
      <c r="L18" s="24">
        <f t="shared" si="4"/>
        <v>27.220499999999998</v>
      </c>
      <c r="M18" s="24">
        <f t="shared" si="5"/>
        <v>52.008749999999999</v>
      </c>
      <c r="N18" s="24">
        <f t="shared" si="12"/>
        <v>65.010937499999997</v>
      </c>
      <c r="O18" s="75">
        <f t="shared" si="6"/>
        <v>18.146999999999998</v>
      </c>
      <c r="P18" s="75">
        <f t="shared" si="7"/>
        <v>34.672499999999999</v>
      </c>
      <c r="Q18" s="75">
        <f t="shared" si="13"/>
        <v>43.340625000000003</v>
      </c>
      <c r="R18" s="28">
        <f>('Daytime Rates 2025'!R18*0.15)+'Daytime Rates 2025'!R18</f>
        <v>35.9375</v>
      </c>
      <c r="S18" s="28">
        <f>('Daytime Rates 2025'!S18*0.15)+'Daytime Rates 2025'!S18</f>
        <v>42.55</v>
      </c>
      <c r="T18" s="26">
        <f t="shared" si="14"/>
        <v>53.1875</v>
      </c>
      <c r="U18" s="27">
        <f t="shared" si="8"/>
        <v>26.953125</v>
      </c>
      <c r="V18" s="27">
        <f t="shared" si="9"/>
        <v>31.912499999999998</v>
      </c>
      <c r="W18" s="27">
        <f t="shared" si="15"/>
        <v>39.890625</v>
      </c>
      <c r="X18" s="39">
        <f t="shared" si="16"/>
        <v>17.96875</v>
      </c>
      <c r="Y18" s="39">
        <f t="shared" si="17"/>
        <v>21.274999999999999</v>
      </c>
      <c r="Z18" s="36">
        <f t="shared" si="18"/>
        <v>26.59375</v>
      </c>
    </row>
    <row r="19" spans="1:26" ht="15.75" thickBot="1" x14ac:dyDescent="0.3">
      <c r="A19" s="90"/>
      <c r="B19" s="2" t="s">
        <v>6</v>
      </c>
      <c r="C19" s="32">
        <f>('Daytime Rates 2025'!C19*0.15)+'Daytime Rates 2025'!C19</f>
        <v>40.25</v>
      </c>
      <c r="D19" s="32">
        <f t="shared" si="0"/>
        <v>50.3125</v>
      </c>
      <c r="E19" s="16">
        <f t="shared" si="1"/>
        <v>30.1875</v>
      </c>
      <c r="F19" s="16">
        <f t="shared" si="2"/>
        <v>37.734375</v>
      </c>
      <c r="G19" s="17">
        <f t="shared" si="3"/>
        <v>20.125</v>
      </c>
      <c r="H19" s="17">
        <f t="shared" si="10"/>
        <v>25.15625</v>
      </c>
      <c r="I19" s="30">
        <f>('Daytime Rates 2025'!I19*0.15)+'Daytime Rates 2025'!I19</f>
        <v>22.540000000000003</v>
      </c>
      <c r="J19" s="30">
        <f>('Daytime Rates 2025'!J19*0.15)+'Daytime Rates 2025'!J19</f>
        <v>40.25</v>
      </c>
      <c r="K19" s="30">
        <f t="shared" si="11"/>
        <v>50.3125</v>
      </c>
      <c r="L19" s="12">
        <f t="shared" si="4"/>
        <v>16.905000000000001</v>
      </c>
      <c r="M19" s="12">
        <f t="shared" si="5"/>
        <v>30.1875</v>
      </c>
      <c r="N19" s="12">
        <f t="shared" si="12"/>
        <v>37.734375</v>
      </c>
      <c r="O19" s="76">
        <f t="shared" si="6"/>
        <v>11.270000000000001</v>
      </c>
      <c r="P19" s="76">
        <f t="shared" si="7"/>
        <v>20.125</v>
      </c>
      <c r="Q19" s="76">
        <f t="shared" si="13"/>
        <v>25.15625</v>
      </c>
      <c r="R19" s="14">
        <f>('Daytime Rates 2025'!R19*0.15)+'Daytime Rates 2025'!R19</f>
        <v>18.802500000000002</v>
      </c>
      <c r="S19" s="14">
        <f>('Daytime Rates 2025'!S19*0.15)+'Daytime Rates 2025'!S19</f>
        <v>40.25</v>
      </c>
      <c r="T19" s="14">
        <f t="shared" si="14"/>
        <v>50.3125</v>
      </c>
      <c r="U19" s="15">
        <f t="shared" si="8"/>
        <v>14.101875000000001</v>
      </c>
      <c r="V19" s="15">
        <f t="shared" si="9"/>
        <v>30.1875</v>
      </c>
      <c r="W19" s="15">
        <f t="shared" si="15"/>
        <v>37.734375</v>
      </c>
      <c r="X19" s="39">
        <f t="shared" si="16"/>
        <v>9.401250000000001</v>
      </c>
      <c r="Y19" s="39">
        <f t="shared" si="17"/>
        <v>20.125</v>
      </c>
      <c r="Z19" s="37">
        <f t="shared" si="18"/>
        <v>25.15625</v>
      </c>
    </row>
    <row r="20" spans="1:26" ht="15.75" thickBot="1" x14ac:dyDescent="0.3">
      <c r="A20" s="90"/>
      <c r="B20" s="2" t="s">
        <v>2</v>
      </c>
      <c r="C20" s="32">
        <f>('Daytime Rates 2025'!C20*0.15)+'Daytime Rates 2025'!C20</f>
        <v>67.275000000000006</v>
      </c>
      <c r="D20" s="32">
        <f t="shared" si="0"/>
        <v>84.09375</v>
      </c>
      <c r="E20" s="16">
        <f t="shared" si="1"/>
        <v>50.456250000000004</v>
      </c>
      <c r="F20" s="16">
        <f t="shared" si="2"/>
        <v>63.070312500000007</v>
      </c>
      <c r="G20" s="17">
        <f t="shared" si="3"/>
        <v>33.637500000000003</v>
      </c>
      <c r="H20" s="17">
        <f t="shared" si="10"/>
        <v>42.046875</v>
      </c>
      <c r="I20" s="30">
        <f>('Daytime Rates 2025'!I20*0.15)+'Daytime Rates 2025'!I20</f>
        <v>37.375</v>
      </c>
      <c r="J20" s="30">
        <f>('Daytime Rates 2025'!J20*0.15)+'Daytime Rates 2025'!J20</f>
        <v>79.349999999999994</v>
      </c>
      <c r="K20" s="30">
        <f t="shared" si="11"/>
        <v>99.1875</v>
      </c>
      <c r="L20" s="12">
        <f t="shared" si="4"/>
        <v>28.03125</v>
      </c>
      <c r="M20" s="12">
        <f t="shared" si="5"/>
        <v>59.512499999999996</v>
      </c>
      <c r="N20" s="12">
        <f t="shared" si="12"/>
        <v>74.390625</v>
      </c>
      <c r="O20" s="76">
        <f t="shared" si="6"/>
        <v>18.6875</v>
      </c>
      <c r="P20" s="76">
        <f t="shared" si="7"/>
        <v>39.674999999999997</v>
      </c>
      <c r="Q20" s="76">
        <f t="shared" si="13"/>
        <v>49.59375</v>
      </c>
      <c r="R20" s="14">
        <f>('Daytime Rates 2025'!R20*0.15)+'Daytime Rates 2025'!R20</f>
        <v>34.5</v>
      </c>
      <c r="S20" s="14">
        <f>('Daytime Rates 2025'!S20*0.15)+'Daytime Rates 2025'!S20</f>
        <v>63.25</v>
      </c>
      <c r="T20" s="14">
        <f t="shared" si="14"/>
        <v>79.0625</v>
      </c>
      <c r="U20" s="15">
        <f t="shared" si="8"/>
        <v>25.875</v>
      </c>
      <c r="V20" s="15">
        <f t="shared" si="9"/>
        <v>47.4375</v>
      </c>
      <c r="W20" s="15">
        <f t="shared" si="15"/>
        <v>59.296875</v>
      </c>
      <c r="X20" s="39">
        <f t="shared" si="16"/>
        <v>17.25</v>
      </c>
      <c r="Y20" s="39">
        <f t="shared" si="17"/>
        <v>31.625</v>
      </c>
      <c r="Z20" s="37">
        <f t="shared" si="18"/>
        <v>39.53125</v>
      </c>
    </row>
    <row r="21" spans="1:26" ht="15.75" thickBot="1" x14ac:dyDescent="0.3">
      <c r="A21" s="90"/>
      <c r="B21" s="2" t="s">
        <v>3</v>
      </c>
      <c r="C21" s="32">
        <f>('Daytime Rates 2025'!C21*0.15)+'Daytime Rates 2025'!C21</f>
        <v>57.5</v>
      </c>
      <c r="D21" s="32">
        <f t="shared" si="0"/>
        <v>71.875</v>
      </c>
      <c r="E21" s="16">
        <f t="shared" si="1"/>
        <v>43.125</v>
      </c>
      <c r="F21" s="16">
        <f t="shared" si="2"/>
        <v>53.90625</v>
      </c>
      <c r="G21" s="17">
        <f t="shared" si="3"/>
        <v>28.75</v>
      </c>
      <c r="H21" s="17">
        <f t="shared" si="10"/>
        <v>35.9375</v>
      </c>
      <c r="I21" s="30">
        <f>('Daytime Rates 2025'!I21*0.15)+'Daytime Rates 2025'!I21</f>
        <v>32.200000000000003</v>
      </c>
      <c r="J21" s="30">
        <f>('Daytime Rates 2025'!J21*0.15)+'Daytime Rates 2025'!J21</f>
        <v>57.5</v>
      </c>
      <c r="K21" s="30">
        <f t="shared" si="11"/>
        <v>71.875</v>
      </c>
      <c r="L21" s="12">
        <f t="shared" si="4"/>
        <v>24.150000000000002</v>
      </c>
      <c r="M21" s="12">
        <f t="shared" si="5"/>
        <v>43.125</v>
      </c>
      <c r="N21" s="12">
        <f t="shared" si="12"/>
        <v>53.90625</v>
      </c>
      <c r="O21" s="76">
        <f t="shared" si="6"/>
        <v>16.100000000000001</v>
      </c>
      <c r="P21" s="76">
        <f t="shared" si="7"/>
        <v>28.75</v>
      </c>
      <c r="Q21" s="76">
        <f t="shared" si="13"/>
        <v>35.9375</v>
      </c>
      <c r="R21" s="14">
        <f>('Daytime Rates 2025'!R21*0.15)+'Daytime Rates 2025'!R21</f>
        <v>26.737500000000001</v>
      </c>
      <c r="S21" s="14">
        <f>('Daytime Rates 2025'!S21*0.15)+'Daytime Rates 2025'!S21</f>
        <v>57.5</v>
      </c>
      <c r="T21" s="14">
        <f t="shared" si="14"/>
        <v>71.875</v>
      </c>
      <c r="U21" s="15">
        <f t="shared" si="8"/>
        <v>20.053125000000001</v>
      </c>
      <c r="V21" s="15">
        <f t="shared" si="9"/>
        <v>43.125</v>
      </c>
      <c r="W21" s="15">
        <f t="shared" si="15"/>
        <v>53.90625</v>
      </c>
      <c r="X21" s="39">
        <f t="shared" si="16"/>
        <v>13.36875</v>
      </c>
      <c r="Y21" s="39">
        <f t="shared" si="17"/>
        <v>28.75</v>
      </c>
      <c r="Z21" s="37">
        <f t="shared" si="18"/>
        <v>35.9375</v>
      </c>
    </row>
    <row r="22" spans="1:26" ht="15.75" thickBot="1" x14ac:dyDescent="0.3">
      <c r="A22" s="91"/>
      <c r="B22" s="3" t="s">
        <v>4</v>
      </c>
      <c r="C22" s="34">
        <f>('Daytime Rates 2025'!C22*0.15)+'Daytime Rates 2025'!C22</f>
        <v>49.680000000000007</v>
      </c>
      <c r="D22" s="34">
        <f t="shared" si="0"/>
        <v>62.100000000000009</v>
      </c>
      <c r="E22" s="18">
        <f t="shared" si="1"/>
        <v>37.260000000000005</v>
      </c>
      <c r="F22" s="18">
        <f t="shared" si="2"/>
        <v>46.575000000000003</v>
      </c>
      <c r="G22" s="19">
        <f t="shared" si="3"/>
        <v>24.840000000000003</v>
      </c>
      <c r="H22" s="19">
        <f t="shared" si="10"/>
        <v>31.050000000000004</v>
      </c>
      <c r="I22" s="31">
        <f>('Daytime Rates 2025'!I22*0.15)+'Daytime Rates 2025'!I22</f>
        <v>33.741</v>
      </c>
      <c r="J22" s="31">
        <f>('Daytime Rates 2025'!J22*0.15)+'Daytime Rates 2025'!J22</f>
        <v>65.262500000000003</v>
      </c>
      <c r="K22" s="31">
        <f t="shared" si="11"/>
        <v>81.578125</v>
      </c>
      <c r="L22" s="20">
        <f t="shared" si="4"/>
        <v>25.30575</v>
      </c>
      <c r="M22" s="20">
        <f t="shared" si="5"/>
        <v>48.946875000000006</v>
      </c>
      <c r="N22" s="20">
        <f t="shared" si="12"/>
        <v>61.183593750000007</v>
      </c>
      <c r="O22" s="77">
        <f t="shared" si="6"/>
        <v>16.8705</v>
      </c>
      <c r="P22" s="77">
        <f t="shared" si="7"/>
        <v>32.631250000000001</v>
      </c>
      <c r="Q22" s="77">
        <f t="shared" si="13"/>
        <v>40.7890625</v>
      </c>
      <c r="R22" s="53">
        <f>('Daytime Rates 2025'!R22*0.15)+'Daytime Rates 2025'!R22</f>
        <v>27.5425</v>
      </c>
      <c r="S22" s="22">
        <f>('Daytime Rates 2025'!S22*0.15)+'Daytime Rates 2025'!S22</f>
        <v>46</v>
      </c>
      <c r="T22" s="22">
        <f t="shared" si="14"/>
        <v>57.5</v>
      </c>
      <c r="U22" s="23">
        <f t="shared" si="8"/>
        <v>20.656874999999999</v>
      </c>
      <c r="V22" s="23">
        <f t="shared" si="9"/>
        <v>34.5</v>
      </c>
      <c r="W22" s="23">
        <f t="shared" si="15"/>
        <v>43.125</v>
      </c>
      <c r="X22" s="39">
        <f t="shared" si="16"/>
        <v>13.77125</v>
      </c>
      <c r="Y22" s="39">
        <f t="shared" si="17"/>
        <v>23</v>
      </c>
      <c r="Z22" s="38">
        <f t="shared" si="18"/>
        <v>28.75</v>
      </c>
    </row>
    <row r="23" spans="1:26" ht="15.75" thickBot="1" x14ac:dyDescent="0.3">
      <c r="A23" s="89" t="s">
        <v>120</v>
      </c>
      <c r="B23" s="4" t="s">
        <v>5</v>
      </c>
      <c r="C23" s="33">
        <f>('Daytime Rates 2025'!C23*0.15)+'Daytime Rates 2025'!C23</f>
        <v>80.5</v>
      </c>
      <c r="D23" s="33">
        <f t="shared" si="0"/>
        <v>100.625</v>
      </c>
      <c r="E23" s="10">
        <f t="shared" si="1"/>
        <v>60.375</v>
      </c>
      <c r="F23" s="10">
        <f t="shared" si="2"/>
        <v>75.46875</v>
      </c>
      <c r="G23" s="11">
        <f t="shared" si="3"/>
        <v>40.25</v>
      </c>
      <c r="H23" s="11">
        <f t="shared" si="10"/>
        <v>50.3125</v>
      </c>
      <c r="I23" s="29">
        <f>('Daytime Rates 2025'!I23*0.15)+'Daytime Rates 2025'!I23</f>
        <v>34.810499999999998</v>
      </c>
      <c r="J23" s="29">
        <f>('Daytime Rates 2025'!J23*0.15)+'Daytime Rates 2025'!J23</f>
        <v>43.814999999999998</v>
      </c>
      <c r="K23" s="29">
        <f t="shared" si="11"/>
        <v>54.768749999999997</v>
      </c>
      <c r="L23" s="24">
        <f t="shared" si="4"/>
        <v>26.107875</v>
      </c>
      <c r="M23" s="24">
        <f t="shared" si="5"/>
        <v>32.861249999999998</v>
      </c>
      <c r="N23" s="24">
        <f t="shared" si="12"/>
        <v>41.076562499999994</v>
      </c>
      <c r="O23" s="75">
        <f t="shared" si="6"/>
        <v>17.405249999999999</v>
      </c>
      <c r="P23" s="75">
        <f t="shared" si="7"/>
        <v>21.907499999999999</v>
      </c>
      <c r="Q23" s="75">
        <f t="shared" si="13"/>
        <v>27.384374999999999</v>
      </c>
      <c r="R23" s="74">
        <f>('Daytime Rates 2025'!R23*0.15)+'Daytime Rates 2025'!R23</f>
        <v>35.42</v>
      </c>
      <c r="S23" s="28">
        <f>('Daytime Rates 2025'!S23*0.15)+'Daytime Rates 2025'!S23</f>
        <v>36.799999999999997</v>
      </c>
      <c r="T23" s="26">
        <f t="shared" si="14"/>
        <v>46</v>
      </c>
      <c r="U23" s="27">
        <f t="shared" si="8"/>
        <v>26.565000000000001</v>
      </c>
      <c r="V23" s="27">
        <f t="shared" si="9"/>
        <v>27.599999999999998</v>
      </c>
      <c r="W23" s="27">
        <f t="shared" si="15"/>
        <v>34.5</v>
      </c>
      <c r="X23" s="39">
        <f t="shared" si="16"/>
        <v>17.71</v>
      </c>
      <c r="Y23" s="39">
        <f t="shared" si="17"/>
        <v>18.399999999999999</v>
      </c>
      <c r="Z23" s="36">
        <f t="shared" si="18"/>
        <v>23</v>
      </c>
    </row>
    <row r="24" spans="1:26" ht="15.75" thickBot="1" x14ac:dyDescent="0.3">
      <c r="A24" s="90"/>
      <c r="B24" s="2" t="s">
        <v>6</v>
      </c>
      <c r="C24" s="32">
        <f>('Daytime Rates 2025'!C24*0.15)+'Daytime Rates 2025'!C24</f>
        <v>47.84</v>
      </c>
      <c r="D24" s="32">
        <f t="shared" si="0"/>
        <v>59.800000000000004</v>
      </c>
      <c r="E24" s="16">
        <f t="shared" si="1"/>
        <v>35.880000000000003</v>
      </c>
      <c r="F24" s="16">
        <f t="shared" si="2"/>
        <v>44.85</v>
      </c>
      <c r="G24" s="17">
        <f t="shared" si="3"/>
        <v>23.92</v>
      </c>
      <c r="H24" s="17">
        <f t="shared" si="10"/>
        <v>29.900000000000002</v>
      </c>
      <c r="I24" s="30">
        <f>('Daytime Rates 2025'!I24*0.15)+'Daytime Rates 2025'!I24</f>
        <v>22.747</v>
      </c>
      <c r="J24" s="30">
        <f>('Daytime Rates 2025'!J24*0.15)+'Daytime Rates 2025'!J24</f>
        <v>32.530049999999996</v>
      </c>
      <c r="K24" s="30">
        <f t="shared" si="11"/>
        <v>40.662562499999993</v>
      </c>
      <c r="L24" s="12">
        <f t="shared" si="4"/>
        <v>17.06025</v>
      </c>
      <c r="M24" s="12">
        <f t="shared" si="5"/>
        <v>24.397537499999999</v>
      </c>
      <c r="N24" s="12">
        <f t="shared" si="12"/>
        <v>30.496921874999998</v>
      </c>
      <c r="O24" s="76">
        <f t="shared" si="6"/>
        <v>11.3735</v>
      </c>
      <c r="P24" s="76">
        <f t="shared" si="7"/>
        <v>16.265024999999998</v>
      </c>
      <c r="Q24" s="76">
        <f t="shared" si="13"/>
        <v>20.331281249999996</v>
      </c>
      <c r="R24" s="52">
        <f>('Daytime Rates 2025'!R24*0.15)+'Daytime Rates 2025'!R24</f>
        <v>19.32</v>
      </c>
      <c r="S24" s="14">
        <f>('Daytime Rates 2025'!S24*0.15)+'Daytime Rates 2025'!S24</f>
        <v>27.885199999999998</v>
      </c>
      <c r="T24" s="14">
        <f t="shared" si="14"/>
        <v>34.856499999999997</v>
      </c>
      <c r="U24" s="15">
        <f t="shared" si="8"/>
        <v>14.49</v>
      </c>
      <c r="V24" s="15">
        <f t="shared" si="9"/>
        <v>20.913899999999998</v>
      </c>
      <c r="W24" s="15">
        <f t="shared" si="15"/>
        <v>26.142374999999998</v>
      </c>
      <c r="X24" s="39">
        <f t="shared" si="16"/>
        <v>9.66</v>
      </c>
      <c r="Y24" s="39">
        <f t="shared" si="17"/>
        <v>13.942599999999999</v>
      </c>
      <c r="Z24" s="37">
        <f t="shared" si="18"/>
        <v>17.428249999999998</v>
      </c>
    </row>
    <row r="25" spans="1:26" ht="15.75" thickBot="1" x14ac:dyDescent="0.3">
      <c r="A25" s="90"/>
      <c r="B25" s="2" t="s">
        <v>2</v>
      </c>
      <c r="C25" s="32">
        <f>('Daytime Rates 2025'!C25*0.15)+'Daytime Rates 2025'!C25</f>
        <v>67.275000000000006</v>
      </c>
      <c r="D25" s="32">
        <f t="shared" si="0"/>
        <v>84.09375</v>
      </c>
      <c r="E25" s="16">
        <f t="shared" si="1"/>
        <v>50.456250000000004</v>
      </c>
      <c r="F25" s="16">
        <f t="shared" si="2"/>
        <v>63.070312500000007</v>
      </c>
      <c r="G25" s="17">
        <f t="shared" si="3"/>
        <v>33.637500000000003</v>
      </c>
      <c r="H25" s="17">
        <f t="shared" si="10"/>
        <v>42.046875</v>
      </c>
      <c r="I25" s="30">
        <f>('Daytime Rates 2025'!I25*0.15)+'Daytime Rates 2025'!I25</f>
        <v>35.65</v>
      </c>
      <c r="J25" s="30">
        <f>('Daytime Rates 2025'!J25*0.15)+'Daytime Rates 2025'!J25</f>
        <v>63.733000000000004</v>
      </c>
      <c r="K25" s="30">
        <f t="shared" si="11"/>
        <v>79.666250000000005</v>
      </c>
      <c r="L25" s="12">
        <f t="shared" si="4"/>
        <v>26.737499999999997</v>
      </c>
      <c r="M25" s="12">
        <f t="shared" si="5"/>
        <v>47.799750000000003</v>
      </c>
      <c r="N25" s="12">
        <f t="shared" si="12"/>
        <v>59.749687500000007</v>
      </c>
      <c r="O25" s="76">
        <f t="shared" si="6"/>
        <v>17.824999999999999</v>
      </c>
      <c r="P25" s="76">
        <f t="shared" si="7"/>
        <v>31.866500000000002</v>
      </c>
      <c r="Q25" s="76">
        <f t="shared" si="13"/>
        <v>39.833125000000003</v>
      </c>
      <c r="R25" s="52">
        <f>('Daytime Rates 2025'!R25*0.15)+'Daytime Rates 2025'!R25</f>
        <v>34.522999999999996</v>
      </c>
      <c r="S25" s="14">
        <f>('Daytime Rates 2025'!S25*0.15)+'Daytime Rates 2025'!S25</f>
        <v>61.076499999999996</v>
      </c>
      <c r="T25" s="14">
        <f t="shared" si="14"/>
        <v>76.345624999999998</v>
      </c>
      <c r="U25" s="15">
        <f t="shared" si="8"/>
        <v>25.892249999999997</v>
      </c>
      <c r="V25" s="15">
        <f t="shared" si="9"/>
        <v>45.807374999999993</v>
      </c>
      <c r="W25" s="15">
        <f t="shared" si="15"/>
        <v>57.259218749999988</v>
      </c>
      <c r="X25" s="39">
        <f t="shared" si="16"/>
        <v>17.261499999999998</v>
      </c>
      <c r="Y25" s="39">
        <f t="shared" si="17"/>
        <v>30.538249999999998</v>
      </c>
      <c r="Z25" s="37">
        <f t="shared" si="18"/>
        <v>38.172812499999999</v>
      </c>
    </row>
    <row r="26" spans="1:26" ht="15.75" thickBot="1" x14ac:dyDescent="0.3">
      <c r="A26" s="90"/>
      <c r="B26" s="2" t="s">
        <v>3</v>
      </c>
      <c r="C26" s="32">
        <f>('Daytime Rates 2025'!C26*0.15)+'Daytime Rates 2025'!C26</f>
        <v>67.953500000000005</v>
      </c>
      <c r="D26" s="32">
        <f t="shared" si="0"/>
        <v>84.94187500000001</v>
      </c>
      <c r="E26" s="16">
        <f t="shared" si="1"/>
        <v>50.965125</v>
      </c>
      <c r="F26" s="16">
        <f t="shared" si="2"/>
        <v>63.706406250000001</v>
      </c>
      <c r="G26" s="17">
        <f t="shared" si="3"/>
        <v>33.976750000000003</v>
      </c>
      <c r="H26" s="17">
        <f t="shared" si="10"/>
        <v>42.470937500000005</v>
      </c>
      <c r="I26" s="30">
        <f>('Daytime Rates 2025'!I26*0.15)+'Daytime Rates 2025'!I26</f>
        <v>32.487499999999997</v>
      </c>
      <c r="J26" s="30">
        <f>('Daytime Rates 2025'!J26*0.15)+'Daytime Rates 2025'!J26</f>
        <v>46.471499999999999</v>
      </c>
      <c r="K26" s="30">
        <f t="shared" si="11"/>
        <v>58.089374999999997</v>
      </c>
      <c r="L26" s="12">
        <f t="shared" si="4"/>
        <v>24.365624999999998</v>
      </c>
      <c r="M26" s="12">
        <f t="shared" si="5"/>
        <v>34.853625000000001</v>
      </c>
      <c r="N26" s="12">
        <f t="shared" si="12"/>
        <v>43.567031249999999</v>
      </c>
      <c r="O26" s="76">
        <f t="shared" si="6"/>
        <v>16.243749999999999</v>
      </c>
      <c r="P26" s="76">
        <f t="shared" si="7"/>
        <v>23.235749999999999</v>
      </c>
      <c r="Q26" s="76">
        <f t="shared" si="13"/>
        <v>29.044687499999998</v>
      </c>
      <c r="R26" s="52">
        <f>('Daytime Rates 2025'!R26*0.15)+'Daytime Rates 2025'!R26</f>
        <v>33.695</v>
      </c>
      <c r="S26" s="14">
        <f>('Daytime Rates 2025'!S26*0.15)+'Daytime Rates 2025'!S26</f>
        <v>39.835999999999999</v>
      </c>
      <c r="T26" s="14">
        <f t="shared" si="14"/>
        <v>49.795000000000002</v>
      </c>
      <c r="U26" s="15">
        <f t="shared" si="8"/>
        <v>25.271250000000002</v>
      </c>
      <c r="V26" s="15">
        <f t="shared" si="9"/>
        <v>29.876999999999999</v>
      </c>
      <c r="W26" s="15">
        <f t="shared" si="15"/>
        <v>37.346249999999998</v>
      </c>
      <c r="X26" s="39">
        <f t="shared" si="16"/>
        <v>16.8475</v>
      </c>
      <c r="Y26" s="39">
        <f t="shared" si="17"/>
        <v>19.917999999999999</v>
      </c>
      <c r="Z26" s="37">
        <f t="shared" si="18"/>
        <v>24.897500000000001</v>
      </c>
    </row>
    <row r="27" spans="1:26" ht="15.75" thickBot="1" x14ac:dyDescent="0.3">
      <c r="A27" s="91"/>
      <c r="B27" s="3" t="s">
        <v>4</v>
      </c>
      <c r="C27" s="34">
        <f>('Daytime Rates 2025'!C27*0.15)+'Daytime Rates 2025'!C27</f>
        <v>67.953500000000005</v>
      </c>
      <c r="D27" s="34">
        <f t="shared" si="0"/>
        <v>84.94187500000001</v>
      </c>
      <c r="E27" s="18">
        <f t="shared" si="1"/>
        <v>50.965125</v>
      </c>
      <c r="F27" s="18">
        <f t="shared" si="2"/>
        <v>63.706406250000001</v>
      </c>
      <c r="G27" s="19">
        <f t="shared" si="3"/>
        <v>33.976750000000003</v>
      </c>
      <c r="H27" s="19">
        <f t="shared" si="10"/>
        <v>42.470937500000005</v>
      </c>
      <c r="I27" s="31">
        <f>('Daytime Rates 2025'!I27*0.15)+'Daytime Rates 2025'!I27</f>
        <v>29.324999999999999</v>
      </c>
      <c r="J27" s="31">
        <f>('Daytime Rates 2025'!J27*0.15)+'Daytime Rates 2025'!J27</f>
        <v>46</v>
      </c>
      <c r="K27" s="31">
        <f t="shared" si="11"/>
        <v>57.5</v>
      </c>
      <c r="L27" s="20">
        <f t="shared" si="4"/>
        <v>21.993749999999999</v>
      </c>
      <c r="M27" s="20">
        <f t="shared" si="5"/>
        <v>34.5</v>
      </c>
      <c r="N27" s="20">
        <f t="shared" si="12"/>
        <v>43.125</v>
      </c>
      <c r="O27" s="77">
        <f t="shared" si="6"/>
        <v>14.6625</v>
      </c>
      <c r="P27" s="77">
        <f t="shared" si="7"/>
        <v>23</v>
      </c>
      <c r="Q27" s="77">
        <f t="shared" si="13"/>
        <v>28.75</v>
      </c>
      <c r="R27" s="53">
        <f>('Daytime Rates 2025'!R27*0.15)+'Daytime Rates 2025'!R27</f>
        <v>27.5425</v>
      </c>
      <c r="S27" s="22">
        <f>('Daytime Rates 2025'!S27*0.15)+'Daytime Rates 2025'!S27</f>
        <v>46</v>
      </c>
      <c r="T27" s="22">
        <f t="shared" si="14"/>
        <v>57.5</v>
      </c>
      <c r="U27" s="23">
        <f t="shared" si="8"/>
        <v>20.656874999999999</v>
      </c>
      <c r="V27" s="23">
        <f t="shared" si="9"/>
        <v>34.5</v>
      </c>
      <c r="W27" s="23">
        <f t="shared" si="15"/>
        <v>43.125</v>
      </c>
      <c r="X27" s="39">
        <f t="shared" si="16"/>
        <v>13.77125</v>
      </c>
      <c r="Y27" s="39">
        <f t="shared" si="17"/>
        <v>23</v>
      </c>
      <c r="Z27" s="38">
        <f t="shared" si="18"/>
        <v>28.75</v>
      </c>
    </row>
    <row r="28" spans="1:26" ht="24" customHeight="1" x14ac:dyDescent="0.25">
      <c r="U28" s="8"/>
      <c r="V28" s="8"/>
      <c r="W28" s="8"/>
      <c r="X28" s="8"/>
      <c r="Y28" s="8"/>
      <c r="Z28" s="8"/>
    </row>
    <row r="29" spans="1:26" x14ac:dyDescent="0.25">
      <c r="A29" s="9"/>
      <c r="B29" s="9"/>
      <c r="C29" s="6"/>
      <c r="D29" s="6"/>
      <c r="E29" s="6"/>
      <c r="F29" s="6"/>
      <c r="G29" s="6"/>
      <c r="H29" s="6"/>
      <c r="U29" s="8"/>
      <c r="V29" s="8"/>
      <c r="W29" s="8"/>
      <c r="X29" s="8"/>
      <c r="Y29" s="8"/>
      <c r="Z29" s="8"/>
    </row>
    <row r="30" spans="1:26" x14ac:dyDescent="0.25">
      <c r="U30" s="8"/>
      <c r="V30" s="8"/>
      <c r="W30" s="8"/>
      <c r="X30" s="8"/>
      <c r="Y30" s="8"/>
      <c r="Z30" s="8"/>
    </row>
    <row r="31" spans="1:26" x14ac:dyDescent="0.25">
      <c r="U31" s="8"/>
      <c r="V31" s="8"/>
      <c r="W31" s="8"/>
      <c r="X31" s="8"/>
      <c r="Y31" s="8"/>
      <c r="Z31" s="8"/>
    </row>
    <row r="32" spans="1:26" x14ac:dyDescent="0.25">
      <c r="C32" s="7"/>
      <c r="D32" s="7"/>
      <c r="E32" s="7"/>
      <c r="F32" s="7"/>
      <c r="G32" s="7"/>
      <c r="H32" s="7"/>
      <c r="U32" s="8"/>
      <c r="V32" s="8"/>
      <c r="W32" s="8"/>
      <c r="X32" s="8"/>
      <c r="Y32" s="8"/>
      <c r="Z32" s="8"/>
    </row>
  </sheetData>
  <mergeCells count="6">
    <mergeCell ref="A23:A27"/>
    <mergeCell ref="A1:L1"/>
    <mergeCell ref="A3:A7"/>
    <mergeCell ref="A8:A12"/>
    <mergeCell ref="A13:A17"/>
    <mergeCell ref="A18:A22"/>
  </mergeCells>
  <pageMargins left="0.25" right="0.25" top="0.5" bottom="0.5" header="0.3" footer="0.3"/>
  <pageSetup orientation="landscape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A787-DB54-437A-A1BA-AC7169F66DC6}">
  <dimension ref="A1:O44"/>
  <sheetViews>
    <sheetView workbookViewId="0">
      <selection activeCell="D1" sqref="D1:E1"/>
    </sheetView>
  </sheetViews>
  <sheetFormatPr defaultRowHeight="15" x14ac:dyDescent="0.25"/>
  <cols>
    <col min="1" max="1" width="14.7109375" bestFit="1" customWidth="1"/>
    <col min="2" max="2" width="12.42578125" bestFit="1" customWidth="1"/>
    <col min="3" max="3" width="11.5703125" bestFit="1" customWidth="1"/>
    <col min="4" max="4" width="9" bestFit="1" customWidth="1"/>
    <col min="5" max="5" width="11.7109375" customWidth="1"/>
    <col min="7" max="7" width="14.7109375" bestFit="1" customWidth="1"/>
    <col min="10" max="10" width="10.7109375" bestFit="1" customWidth="1"/>
    <col min="11" max="11" width="10.42578125" bestFit="1" customWidth="1"/>
    <col min="13" max="13" width="10.5703125" bestFit="1" customWidth="1"/>
    <col min="14" max="14" width="12.42578125" bestFit="1" customWidth="1"/>
    <col min="15" max="15" width="17.85546875" customWidth="1"/>
  </cols>
  <sheetData>
    <row r="1" spans="1:15" x14ac:dyDescent="0.25">
      <c r="A1" s="98" t="s">
        <v>146</v>
      </c>
      <c r="B1" s="99"/>
      <c r="D1" s="100" t="s">
        <v>147</v>
      </c>
      <c r="E1" s="101"/>
      <c r="F1" s="50"/>
      <c r="G1" s="102" t="s">
        <v>148</v>
      </c>
      <c r="H1" s="103"/>
      <c r="I1" s="50"/>
      <c r="J1" s="92" t="s">
        <v>149</v>
      </c>
      <c r="K1" s="93"/>
      <c r="L1" s="50"/>
      <c r="M1" s="94" t="s">
        <v>150</v>
      </c>
      <c r="N1" s="95"/>
      <c r="O1" s="96"/>
    </row>
    <row r="2" spans="1:15" x14ac:dyDescent="0.25">
      <c r="A2" s="69" t="s">
        <v>50</v>
      </c>
      <c r="B2" s="70"/>
      <c r="D2" s="69" t="s">
        <v>151</v>
      </c>
      <c r="E2" s="70" t="s">
        <v>58</v>
      </c>
      <c r="G2" s="69" t="s">
        <v>107</v>
      </c>
      <c r="H2" s="70"/>
      <c r="J2" s="69" t="s">
        <v>65</v>
      </c>
      <c r="K2" s="70" t="s">
        <v>75</v>
      </c>
      <c r="M2" s="69" t="s">
        <v>135</v>
      </c>
      <c r="N2" t="s">
        <v>87</v>
      </c>
      <c r="O2" s="70" t="s">
        <v>152</v>
      </c>
    </row>
    <row r="3" spans="1:15" x14ac:dyDescent="0.25">
      <c r="A3" s="69" t="s">
        <v>51</v>
      </c>
      <c r="B3" s="70"/>
      <c r="D3" s="69" t="s">
        <v>127</v>
      </c>
      <c r="E3" s="70" t="s">
        <v>59</v>
      </c>
      <c r="G3" s="69" t="s">
        <v>108</v>
      </c>
      <c r="H3" s="70"/>
      <c r="J3" s="69" t="s">
        <v>66</v>
      </c>
      <c r="K3" s="70" t="s">
        <v>153</v>
      </c>
      <c r="M3" s="69" t="s">
        <v>154</v>
      </c>
      <c r="N3" t="s">
        <v>131</v>
      </c>
      <c r="O3" s="70" t="s">
        <v>122</v>
      </c>
    </row>
    <row r="4" spans="1:15" x14ac:dyDescent="0.25">
      <c r="A4" s="69" t="s">
        <v>155</v>
      </c>
      <c r="B4" s="70"/>
      <c r="D4" s="69" t="s">
        <v>53</v>
      </c>
      <c r="E4" s="70" t="s">
        <v>60</v>
      </c>
      <c r="G4" s="69" t="s">
        <v>109</v>
      </c>
      <c r="H4" s="70"/>
      <c r="J4" s="69" t="s">
        <v>67</v>
      </c>
      <c r="K4" s="70" t="s">
        <v>156</v>
      </c>
      <c r="M4" s="69" t="s">
        <v>157</v>
      </c>
      <c r="N4" t="s">
        <v>128</v>
      </c>
      <c r="O4" s="70" t="s">
        <v>100</v>
      </c>
    </row>
    <row r="5" spans="1:15" x14ac:dyDescent="0.25">
      <c r="A5" s="69" t="s">
        <v>52</v>
      </c>
      <c r="B5" s="70"/>
      <c r="D5" s="69" t="s">
        <v>54</v>
      </c>
      <c r="E5" s="70" t="s">
        <v>61</v>
      </c>
      <c r="G5" s="69" t="s">
        <v>110</v>
      </c>
      <c r="H5" s="70"/>
      <c r="J5" s="69" t="s">
        <v>68</v>
      </c>
      <c r="K5" s="70" t="s">
        <v>76</v>
      </c>
      <c r="M5" s="69" t="s">
        <v>79</v>
      </c>
      <c r="N5" t="s">
        <v>158</v>
      </c>
      <c r="O5" s="70" t="s">
        <v>159</v>
      </c>
    </row>
    <row r="6" spans="1:15" x14ac:dyDescent="0.25">
      <c r="A6" s="69" t="s">
        <v>160</v>
      </c>
      <c r="B6" s="70"/>
      <c r="D6" s="69" t="s">
        <v>161</v>
      </c>
      <c r="E6" s="70" t="s">
        <v>62</v>
      </c>
      <c r="G6" s="69" t="s">
        <v>111</v>
      </c>
      <c r="H6" s="70"/>
      <c r="J6" s="69" t="s">
        <v>162</v>
      </c>
      <c r="K6" s="70" t="s">
        <v>77</v>
      </c>
      <c r="M6" s="69" t="s">
        <v>80</v>
      </c>
      <c r="N6" t="s">
        <v>88</v>
      </c>
      <c r="O6" s="70" t="s">
        <v>101</v>
      </c>
    </row>
    <row r="7" spans="1:15" x14ac:dyDescent="0.25">
      <c r="A7" s="69" t="s">
        <v>163</v>
      </c>
      <c r="B7" s="70"/>
      <c r="D7" s="69" t="s">
        <v>55</v>
      </c>
      <c r="E7" s="70" t="s">
        <v>164</v>
      </c>
      <c r="G7" s="69" t="s">
        <v>112</v>
      </c>
      <c r="H7" s="70"/>
      <c r="J7" s="69" t="s">
        <v>69</v>
      </c>
      <c r="K7" s="70" t="s">
        <v>78</v>
      </c>
      <c r="M7" s="69" t="s">
        <v>81</v>
      </c>
      <c r="N7" t="s">
        <v>89</v>
      </c>
      <c r="O7" s="70" t="s">
        <v>102</v>
      </c>
    </row>
    <row r="8" spans="1:15" ht="15.75" thickBot="1" x14ac:dyDescent="0.3">
      <c r="A8" s="71" t="s">
        <v>165</v>
      </c>
      <c r="B8" s="72"/>
      <c r="D8" s="69" t="s">
        <v>56</v>
      </c>
      <c r="E8" s="70" t="s">
        <v>63</v>
      </c>
      <c r="G8" s="69" t="s">
        <v>166</v>
      </c>
      <c r="H8" s="70"/>
      <c r="J8" s="69" t="s">
        <v>167</v>
      </c>
      <c r="K8" s="70" t="s">
        <v>141</v>
      </c>
      <c r="M8" s="69" t="s">
        <v>133</v>
      </c>
      <c r="N8" t="s">
        <v>124</v>
      </c>
      <c r="O8" s="70" t="s">
        <v>103</v>
      </c>
    </row>
    <row r="9" spans="1:15" x14ac:dyDescent="0.25">
      <c r="D9" s="69" t="s">
        <v>168</v>
      </c>
      <c r="E9" s="70" t="s">
        <v>64</v>
      </c>
      <c r="G9" s="69" t="s">
        <v>113</v>
      </c>
      <c r="H9" s="70"/>
      <c r="J9" s="69" t="s">
        <v>70</v>
      </c>
      <c r="K9" s="70" t="s">
        <v>140</v>
      </c>
      <c r="M9" s="69" t="s">
        <v>82</v>
      </c>
      <c r="N9" t="s">
        <v>90</v>
      </c>
      <c r="O9" s="70" t="s">
        <v>143</v>
      </c>
    </row>
    <row r="10" spans="1:15" ht="15.75" thickBot="1" x14ac:dyDescent="0.3">
      <c r="D10" s="71" t="s">
        <v>57</v>
      </c>
      <c r="E10" s="72"/>
      <c r="G10" s="69" t="s">
        <v>114</v>
      </c>
      <c r="H10" s="70"/>
      <c r="J10" s="69" t="s">
        <v>71</v>
      </c>
      <c r="K10" s="70" t="s">
        <v>169</v>
      </c>
      <c r="M10" s="69" t="s">
        <v>83</v>
      </c>
      <c r="N10" t="s">
        <v>91</v>
      </c>
      <c r="O10" s="70" t="s">
        <v>144</v>
      </c>
    </row>
    <row r="11" spans="1:15" ht="15.75" thickBot="1" x14ac:dyDescent="0.3">
      <c r="A11" s="97"/>
      <c r="B11" s="97"/>
      <c r="G11" s="71" t="s">
        <v>170</v>
      </c>
      <c r="H11" s="72"/>
      <c r="J11" s="69" t="s">
        <v>72</v>
      </c>
      <c r="K11" s="70" t="s">
        <v>138</v>
      </c>
      <c r="M11" s="69" t="s">
        <v>171</v>
      </c>
      <c r="N11" t="s">
        <v>92</v>
      </c>
      <c r="O11" s="70" t="s">
        <v>104</v>
      </c>
    </row>
    <row r="12" spans="1:15" x14ac:dyDescent="0.25">
      <c r="J12" s="69" t="s">
        <v>73</v>
      </c>
      <c r="K12" s="70"/>
      <c r="M12" s="69" t="s">
        <v>84</v>
      </c>
      <c r="N12" t="s">
        <v>93</v>
      </c>
      <c r="O12" s="70" t="s">
        <v>145</v>
      </c>
    </row>
    <row r="13" spans="1:15" ht="15.75" thickBot="1" x14ac:dyDescent="0.3">
      <c r="J13" s="71" t="s">
        <v>74</v>
      </c>
      <c r="K13" s="72"/>
      <c r="M13" s="69" t="s">
        <v>172</v>
      </c>
      <c r="N13" t="s">
        <v>125</v>
      </c>
      <c r="O13" s="70" t="s">
        <v>142</v>
      </c>
    </row>
    <row r="14" spans="1:15" x14ac:dyDescent="0.25">
      <c r="M14" s="69" t="s">
        <v>173</v>
      </c>
      <c r="N14" t="s">
        <v>94</v>
      </c>
      <c r="O14" s="70" t="s">
        <v>174</v>
      </c>
    </row>
    <row r="15" spans="1:15" x14ac:dyDescent="0.25">
      <c r="M15" s="69" t="s">
        <v>134</v>
      </c>
      <c r="N15" t="s">
        <v>126</v>
      </c>
      <c r="O15" s="70" t="s">
        <v>139</v>
      </c>
    </row>
    <row r="16" spans="1:15" x14ac:dyDescent="0.25">
      <c r="M16" s="69" t="s">
        <v>85</v>
      </c>
      <c r="N16" t="s">
        <v>95</v>
      </c>
      <c r="O16" s="70" t="s">
        <v>105</v>
      </c>
    </row>
    <row r="17" spans="1:15" x14ac:dyDescent="0.25">
      <c r="M17" s="69" t="s">
        <v>132</v>
      </c>
      <c r="N17" t="s">
        <v>96</v>
      </c>
      <c r="O17" s="70" t="s">
        <v>106</v>
      </c>
    </row>
    <row r="18" spans="1:15" x14ac:dyDescent="0.25">
      <c r="M18" s="69" t="s">
        <v>86</v>
      </c>
      <c r="N18" t="s">
        <v>123</v>
      </c>
      <c r="O18" s="70" t="s">
        <v>175</v>
      </c>
    </row>
    <row r="19" spans="1:15" x14ac:dyDescent="0.25">
      <c r="M19" s="69" t="s">
        <v>129</v>
      </c>
      <c r="N19" t="s">
        <v>97</v>
      </c>
      <c r="O19" s="70" t="s">
        <v>136</v>
      </c>
    </row>
    <row r="20" spans="1:15" x14ac:dyDescent="0.25">
      <c r="M20" s="69" t="s">
        <v>176</v>
      </c>
      <c r="N20" t="s">
        <v>98</v>
      </c>
      <c r="O20" s="70" t="s">
        <v>137</v>
      </c>
    </row>
    <row r="21" spans="1:15" ht="15.75" thickBot="1" x14ac:dyDescent="0.3">
      <c r="A21" s="97"/>
      <c r="B21" s="97"/>
      <c r="M21" s="71" t="s">
        <v>130</v>
      </c>
      <c r="N21" s="73" t="s">
        <v>99</v>
      </c>
      <c r="O21" s="72"/>
    </row>
    <row r="31" spans="1:15" x14ac:dyDescent="0.25">
      <c r="A31" s="97"/>
      <c r="B31" s="97"/>
    </row>
    <row r="44" spans="1:2" x14ac:dyDescent="0.25">
      <c r="A44" s="97"/>
      <c r="B44" s="97"/>
    </row>
  </sheetData>
  <mergeCells count="9">
    <mergeCell ref="J1:K1"/>
    <mergeCell ref="M1:O1"/>
    <mergeCell ref="A11:B11"/>
    <mergeCell ref="A1:B1"/>
    <mergeCell ref="A44:B44"/>
    <mergeCell ref="A31:B31"/>
    <mergeCell ref="A21:B21"/>
    <mergeCell ref="D1:E1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Daytime Rates 2025</vt:lpstr>
      <vt:lpstr>EW Rates 2025</vt:lpstr>
      <vt:lpstr>Breakdown Of Counties 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Barsby, Sharon</dc:creator>
  <cp:lastModifiedBy>Wilmesher, Laura</cp:lastModifiedBy>
  <dcterms:created xsi:type="dcterms:W3CDTF">2022-06-23T12:16:09Z</dcterms:created>
  <dcterms:modified xsi:type="dcterms:W3CDTF">2025-12-18T20:49:27Z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